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5621"/>
</workbook>
</file>

<file path=xl/calcChain.xml><?xml version="1.0" encoding="utf-8"?>
<calcChain xmlns="http://schemas.openxmlformats.org/spreadsheetml/2006/main">
  <c r="I106" i="4" l="1"/>
  <c r="H106" i="4"/>
  <c r="I105" i="4"/>
  <c r="H105" i="4"/>
  <c r="G105" i="4"/>
  <c r="G107" i="4" s="1"/>
  <c r="F105" i="4"/>
  <c r="F107" i="4" s="1"/>
  <c r="E105" i="4"/>
  <c r="E107" i="4" s="1"/>
  <c r="G11" i="4"/>
  <c r="F11" i="4"/>
  <c r="E11" i="4"/>
  <c r="A9" i="4"/>
  <c r="I5" i="4"/>
  <c r="I4" i="4"/>
  <c r="L84" i="3"/>
  <c r="K84" i="3"/>
  <c r="L83" i="3"/>
  <c r="K83" i="3"/>
  <c r="J83" i="3"/>
  <c r="J85" i="3" s="1"/>
  <c r="I83" i="3"/>
  <c r="I85" i="3" s="1"/>
  <c r="H83" i="3"/>
  <c r="H85" i="3" s="1"/>
  <c r="J11" i="3"/>
  <c r="I11" i="3"/>
  <c r="H11" i="3"/>
  <c r="A9" i="3"/>
  <c r="L5" i="3"/>
  <c r="L4" i="3"/>
  <c r="K49" i="2"/>
  <c r="J49" i="2"/>
  <c r="K48" i="2"/>
  <c r="J48" i="2"/>
  <c r="I48" i="2"/>
  <c r="I50" i="2" s="1"/>
  <c r="H48" i="2"/>
  <c r="H50" i="2" s="1"/>
  <c r="G48" i="2"/>
  <c r="G50" i="2" s="1"/>
  <c r="I11" i="2"/>
  <c r="H11" i="2"/>
  <c r="G11" i="2"/>
  <c r="C9" i="2"/>
  <c r="K5" i="2"/>
  <c r="K4" i="2"/>
  <c r="H42" i="1"/>
  <c r="G42" i="1"/>
  <c r="M42" i="1" s="1"/>
  <c r="F42" i="1"/>
  <c r="L42" i="1" s="1"/>
  <c r="K40" i="1"/>
  <c r="J40" i="1"/>
  <c r="H40" i="1"/>
  <c r="H41" i="1" s="1"/>
  <c r="G40" i="1"/>
  <c r="G41" i="1" s="1"/>
  <c r="F40" i="1"/>
  <c r="F41" i="1" s="1"/>
  <c r="L41" i="1" s="1"/>
  <c r="H11" i="1"/>
  <c r="G11" i="1"/>
  <c r="F11" i="1"/>
  <c r="A9" i="1"/>
  <c r="M5" i="1"/>
  <c r="M4" i="1"/>
  <c r="I107" i="4" l="1"/>
  <c r="H107" i="4"/>
  <c r="L85" i="3"/>
  <c r="K85" i="3"/>
  <c r="K50" i="2"/>
  <c r="J50" i="2"/>
  <c r="M41" i="1"/>
  <c r="L40" i="1"/>
  <c r="M40" i="1"/>
  <c r="C17" i="5"/>
  <c r="C13" i="5" s="1"/>
  <c r="D14" i="5"/>
  <c r="D13" i="5"/>
</calcChain>
</file>

<file path=xl/sharedStrings.xml><?xml version="1.0" encoding="utf-8"?>
<sst xmlns="http://schemas.openxmlformats.org/spreadsheetml/2006/main" count="1287" uniqueCount="296">
  <si>
    <t>Приложение 1- доходы</t>
  </si>
  <si>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</si>
  <si>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</si>
  <si>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</si>
  <si>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</si>
  <si>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</si>
  <si>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</si>
  <si>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</si>
  <si>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уточнённому плану</t>
  </si>
  <si>
    <t>БКД
Код</t>
  </si>
  <si>
    <t>ЭД_БКД
Код</t>
  </si>
  <si>
    <t>Программы
Код</t>
  </si>
  <si>
    <t>КОСГУ
Код</t>
  </si>
  <si>
    <t>Вариант=Кезский 2013;
Табл=Наименования доходов;
Наименования;</t>
  </si>
  <si>
    <t>Формула
% исполнения к прошлому году</t>
  </si>
  <si>
    <t>Формула
% исполнения к уточненному плану</t>
  </si>
  <si>
    <t>Код ЭД_БКД</t>
  </si>
  <si>
    <t>Код Программы</t>
  </si>
  <si>
    <t>Код ЭК</t>
  </si>
  <si>
    <t xml:space="preserve">Вариант: Кезский 2013;
Таблица: Наименования доходов;
Наименования
</t>
  </si>
  <si>
    <t>Узел Кезского района</t>
  </si>
  <si>
    <t>Вариант: Кезский 2013;
Таблица: Уточненные росписи бюджета МО 2013;
Данные
МО=1300504
УБ=1122
ВР=000
ЦС=0000000
Ведомства=000
ФКР=0000
Узлы=05</t>
  </si>
  <si>
    <t>Вариант: Кезский 2013;
Таблица: Кассовое исполнение бюджета МО 2013;
Данные
МО=1300504
УБ=1122
ВР=000
ЦС=0000000
Ведомства=000
ФКР=0000
Узлы=05</t>
  </si>
  <si>
    <t>% исполнения к уточненному плану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</si>
  <si>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</si>
  <si>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</si>
  <si>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</si>
  <si>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</si>
  <si>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</si>
  <si>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</si>
  <si>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</si>
  <si>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</si>
  <si>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</si>
  <si>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</si>
  <si>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</si>
  <si>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</si>
  <si>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</si>
  <si>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</si>
  <si>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</si>
  <si>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</si>
  <si>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</si>
  <si>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</si>
  <si>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</si>
  <si>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</si>
  <si>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10503020</t>
  </si>
  <si>
    <t>Единый сельскохозяйственный налог (за налоговые периоды, истекшие до 1 января 2011 года)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</si>
  <si>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</si>
  <si>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</si>
  <si>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</si>
  <si>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</si>
  <si>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</si>
  <si>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10606013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</si>
  <si>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</si>
  <si>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10606023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</si>
  <si>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</si>
  <si>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</si>
  <si>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</si>
  <si>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</si>
  <si>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</si>
  <si>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</si>
  <si>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</si>
  <si>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</si>
  <si>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</si>
  <si>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</si>
  <si>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</si>
  <si>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</si>
  <si>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</si>
  <si>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</si>
  <si>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</si>
  <si>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</si>
  <si>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поселений на выравнивание бюджетной обеспеченности</t>
  </si>
  <si>
    <t>20201003</t>
  </si>
  <si>
    <t>Дотации бюджетам поселений на поддержку мер по обеспечению сбалансированности бюджетов</t>
  </si>
  <si>
    <t>20202077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</si>
  <si>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</si>
  <si>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20202999</t>
  </si>
  <si>
    <t>Прочие субсидии бюджетам поселений</t>
  </si>
  <si>
    <t>20203015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</si>
  <si>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</si>
  <si>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</si>
  <si>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ДЕФИЦИТ</t>
  </si>
  <si>
    <t>БАЛАНС</t>
  </si>
  <si>
    <t>к Решению Совета депутатов</t>
  </si>
  <si>
    <t xml:space="preserve">об исполнении бюджета по функциональной классификации расходов МО </t>
  </si>
  <si>
    <t>тыс. руб.</t>
  </si>
  <si>
    <t>Раздел</t>
  </si>
  <si>
    <t>Подраздел</t>
  </si>
  <si>
    <t>Название</t>
  </si>
  <si>
    <t>% исполне-ния к прошло-му году</t>
  </si>
  <si>
    <t>% исполне-ния к уточнён-ному плану</t>
  </si>
  <si>
    <t>ФКР
Код</t>
  </si>
  <si>
    <t>Формула
Раздел</t>
  </si>
  <si>
    <t>Формула
Подраздел</t>
  </si>
  <si>
    <t xml:space="preserve">Формула
</t>
  </si>
  <si>
    <t>Название
Формируется автоматически</t>
  </si>
  <si>
    <t>ЦС
Код</t>
  </si>
  <si>
    <t>Код ФКР</t>
  </si>
  <si>
    <t/>
  </si>
  <si>
    <t>Код ЦС</t>
  </si>
  <si>
    <t>Все</t>
  </si>
  <si>
    <t>0100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</si>
  <si>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</si>
  <si>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</si>
  <si>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</si>
  <si>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</si>
  <si>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в том числе</t>
  </si>
  <si>
    <t>Глава муниципального образования</t>
  </si>
  <si>
    <t>0020300</t>
  </si>
  <si>
    <t>Поддержка мер по обеспечению сбалансированности бюджетов</t>
  </si>
  <si>
    <t>5170200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</si>
  <si>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</si>
  <si>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</si>
  <si>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</si>
  <si>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Полномочия центрального аппарата органов муниципального управления</t>
  </si>
  <si>
    <t>0020480</t>
  </si>
  <si>
    <t>Субсидия на решение вопросов местного значения по владению имуществом, находящимся в муниципальной собственности, в части уплаты налога на имущество организаций</t>
  </si>
  <si>
    <t>0920351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</si>
  <si>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</si>
  <si>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</si>
  <si>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</si>
  <si>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</si>
  <si>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</si>
  <si>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</si>
  <si>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</si>
  <si>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</si>
  <si>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</si>
  <si>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0013600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</si>
  <si>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</si>
  <si>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</si>
  <si>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</si>
  <si>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</si>
  <si>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Обеспечение первичных мер пожарной безопасности</t>
  </si>
  <si>
    <t>2470080</t>
  </si>
  <si>
    <t>5210116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</si>
  <si>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</si>
  <si>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</si>
  <si>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</si>
  <si>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</si>
  <si>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</si>
  <si>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Содержание автомобильных дорог общего пользования</t>
  </si>
  <si>
    <t>3150203</t>
  </si>
  <si>
    <t>Субсидии на благоустройство городских и сельских поселений</t>
  </si>
  <si>
    <t>5210102</t>
  </si>
  <si>
    <t>0412</t>
  </si>
  <si>
    <t>12</t>
  </si>
  <si>
    <t>Другие вопросы в области национальной экономики</t>
  </si>
  <si>
    <t>0500</t>
  </si>
  <si>
    <t>05</t>
  </si>
  <si>
    <t>Жилищно-коммунальное хозяйство</t>
  </si>
  <si>
    <t>0503</t>
  </si>
  <si>
    <t>Благоустройство</t>
  </si>
  <si>
    <t>Уличное освещение</t>
  </si>
  <si>
    <t>6000100</t>
  </si>
  <si>
    <t>Прочие мероприятия по благоустройству городских округов и поселений</t>
  </si>
  <si>
    <t>6000500</t>
  </si>
  <si>
    <t>0800</t>
  </si>
  <si>
    <t>08</t>
  </si>
  <si>
    <t>Культура и кинематография</t>
  </si>
  <si>
    <t>0801</t>
  </si>
  <si>
    <t>Культура</t>
  </si>
  <si>
    <t>Обеспечение деятельности за счет средств муниципального бюджета</t>
  </si>
  <si>
    <t>4409980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</si>
  <si>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</si>
  <si>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</si>
  <si>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</si>
  <si>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 xml:space="preserve"> об исполнении по ведомственной классификации расходов бюджета МО</t>
  </si>
  <si>
    <t>тыс.руб.</t>
  </si>
  <si>
    <t>Глава</t>
  </si>
  <si>
    <t>Целевая статья</t>
  </si>
  <si>
    <t>Вид расходов</t>
  </si>
  <si>
    <t>Ведомства
Код</t>
  </si>
  <si>
    <t>ВР
Код</t>
  </si>
  <si>
    <t>Код Ведомства</t>
  </si>
  <si>
    <t>Код ВР</t>
  </si>
  <si>
    <t>Все администраторы</t>
  </si>
  <si>
    <t>Администрация муниципального образования «Большеолыпское»</t>
  </si>
  <si>
    <t>444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</si>
  <si>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</si>
  <si>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</si>
  <si>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Фонд оплаты труда и страховые взносы</t>
  </si>
  <si>
    <t>121</t>
  </si>
  <si>
    <t>Дотации</t>
  </si>
  <si>
    <t>5170000</t>
  </si>
  <si>
    <t>Центральный аппарат</t>
  </si>
  <si>
    <t>0020400</t>
  </si>
  <si>
    <t>Закупка товаров, работ и услуг в сфере информационно-коммуникационных технологий</t>
  </si>
  <si>
    <t>242</t>
  </si>
  <si>
    <t>Прочая закупка товаров, работ и услуг для государственных (муниципальных) нужд</t>
  </si>
  <si>
    <t>244</t>
  </si>
  <si>
    <t>Уплата прочих налогов, сборов и иных платежей</t>
  </si>
  <si>
    <t>852</t>
  </si>
  <si>
    <t>Реализация государственных функций, связанных с общегосударственным управлением</t>
  </si>
  <si>
    <t>0920000</t>
  </si>
  <si>
    <t>Выполнение других обязательств государства</t>
  </si>
  <si>
    <t>0920300</t>
  </si>
  <si>
    <t>Уплата налога на имущество организаций и земельного налога</t>
  </si>
  <si>
    <t>851</t>
  </si>
  <si>
    <t>Руководство и управление в сфере установленных функций</t>
  </si>
  <si>
    <t>0010000</t>
  </si>
  <si>
    <t>Реализация других функций, связанных с обеспечением национальной безопасности и правоохранительной деятельности</t>
  </si>
  <si>
    <t>2470000</t>
  </si>
  <si>
    <t>Межбюджетные трансферты</t>
  </si>
  <si>
    <t>5210000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</si>
  <si>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</si>
  <si>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</si>
  <si>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Дорожное хозяйство</t>
  </si>
  <si>
    <t>3150000</t>
  </si>
  <si>
    <t>Поддержка дорожного хозяйства</t>
  </si>
  <si>
    <t>3150200</t>
  </si>
  <si>
    <t>6000000</t>
  </si>
  <si>
    <t>Дворцы и дома культуры, другие учреждения культуры и средств массовой информации</t>
  </si>
  <si>
    <t>4400000</t>
  </si>
  <si>
    <t>Обеспечение деятельности подведомственных учреждений</t>
  </si>
  <si>
    <t>4409900</t>
  </si>
  <si>
    <t>Иные межбюджетные трансферты</t>
  </si>
  <si>
    <t>540</t>
  </si>
  <si>
    <t>Расходы за счет доходов от предпринимательской и иной приносящей доход деятельности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</si>
  <si>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</si>
  <si>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</si>
  <si>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</si>
  <si>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% исполне-ния к уточнённо-му плану</t>
  </si>
  <si>
    <t>Иные выплаты  персоналу, за исключением фонда оплаты труда</t>
  </si>
  <si>
    <t>122</t>
  </si>
  <si>
    <t>Проведение общерайонных мероприятий</t>
  </si>
  <si>
    <t>0920383</t>
  </si>
  <si>
    <t>Бюджетные инвестиции в объекты капитального строительства, не включенные в целевые программы</t>
  </si>
  <si>
    <t>1020000</t>
  </si>
  <si>
    <t>Строительство объектов общегражданского назначения</t>
  </si>
  <si>
    <t>1020200</t>
  </si>
  <si>
    <t>Приложение № 8</t>
  </si>
  <si>
    <t>Приложение № 10</t>
  </si>
  <si>
    <t>Приложение  №3</t>
  </si>
  <si>
    <t>МО "Большеолыпское" Кезского района</t>
  </si>
  <si>
    <t>Код бюджетной классификации</t>
  </si>
  <si>
    <t>Первоначальный план</t>
  </si>
  <si>
    <t>Исполнение</t>
  </si>
  <si>
    <t>Всего источников</t>
  </si>
  <si>
    <t>01 06 06 00 00 0000 000</t>
  </si>
  <si>
    <t>Прочие источники внутреннего финансирования дефицитов бюджетов</t>
  </si>
  <si>
    <t>01 06 06 00 00 0000 700</t>
  </si>
  <si>
    <t xml:space="preserve">Привлечение прочих источников внутреннего финансирования дефицитов бюджетов </t>
  </si>
  <si>
    <t>01 06 00 00 10 0000 710</t>
  </si>
  <si>
    <t>Прочие источники внутреннего финансирования дефицитов бюджетов поселений</t>
  </si>
  <si>
    <t>01 05 00 00 00 0000 500</t>
  </si>
  <si>
    <t>Остатки средств бюджетов</t>
  </si>
  <si>
    <t>01 05 02 0110  0000 500</t>
  </si>
  <si>
    <t>Увеличение прочих остатков денежных средств бюджета</t>
  </si>
  <si>
    <t>01 05 02 01 10 0000 610</t>
  </si>
  <si>
    <t>Уменьшение прочих остатков денежных средств бюджета</t>
  </si>
  <si>
    <t>Вариант=Кезский 2013;
Табл=Доходы-факт помесячно нарастающим итогом 2012 (МО);
МО=1300504;
УБ=1122;
Дата=20130101;
Узлы=05;</t>
  </si>
  <si>
    <t>Вариант=Кезский 2013;
Табл=Доходы-план помесячно нарастающим итогом 2013 (МО);
МО=1300504;
УБ=1122;
Дата=20140101;
Узлы=05;</t>
  </si>
  <si>
    <t>Вариант=Кезский 2013;
Табл=Доходы-факт помесячно нарастающим итогом 2013 (МО);
МО=1300504;
УБ=1122;
Дата=20140101;
Узлы=05;</t>
  </si>
  <si>
    <t>Вариант=Кезский 2013;
Табл=Кассовое исполнение бюджета МО 2012;
МО=1300504;
УБ=1122;
Дата=20130101;
ВР=000;
ЦС=0000000;
Ведомства=000;
ФКР=0000;
Узлы=05;</t>
  </si>
  <si>
    <t>Вариант=Кезский 2013;
Табл=Уточненные росписи бюджета МО 2013;
МО=1300504;
УБ=1122;
Дата=20140101;
ВР=000;
ЦС=0000000;
Ведомства=000;
ФКР=0000;
Узлы=05;</t>
  </si>
  <si>
    <t>Вариант=Кезский 2013;
Табл=Кассовое исполнение бюджета МО 2013;
МО=1300504;
УБ=1122;
Дата=20140101;
ВР=000;
ЦС=0000000;
Ведомства=000;
ФКР=0000;
Узлы=05;</t>
  </si>
  <si>
    <t>01.01.2013</t>
  </si>
  <si>
    <t>Большеолыпское*01.01.2014</t>
  </si>
  <si>
    <t>Вариант: Кезский 2013;
Таблица: Кассовое исполнение бюджета МО 2012;
Данные
МО=1300504
УБ=1122
Дата=20130101
ВР=000
ЦС=0000000
Ведомства=000
ФКР=0000
Узлы=05</t>
  </si>
  <si>
    <t>11400000</t>
  </si>
  <si>
    <t>ДОХОДЫ ОТ ПРОДАЖИ МАТЕРИАЛЬНЫХ И НЕМАТЕРИАЛЬНЫХ АКТИВОВ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</si>
  <si>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</si>
  <si>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</si>
  <si>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</si>
  <si>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Вариант=Кезский 2013;
Табл=Кассовое исполнение бюджета МО 2012;
МО=1300504;
КОСГУ=000;
УБ=1122;
Дата=20130101;
ВР=000;
Ведомства=000;
Узлы=05;</t>
  </si>
  <si>
    <t>Вариант=Кезский 2013;
Табл=Уточненные росписи бюджета МО 2013;
МО=1300504;
КОСГУ=000;
УБ=1122;
Дата=20140101;
ВР=000;
Ведомства=000;
Узлы=05;</t>
  </si>
  <si>
    <t>Вариант=Кезский 2013;
Табл=Кассовое исполнение бюджета МО 2013;
МО=1300504;
КОСГУ=000;
УБ=1122;
Дата=20140101;
ВР=000;
Ведомства=000;
Узлы=05;</t>
  </si>
  <si>
    <t>0700</t>
  </si>
  <si>
    <t>07</t>
  </si>
  <si>
    <t>Образование</t>
  </si>
  <si>
    <t>0707</t>
  </si>
  <si>
    <t>Молодёжная политика и оздоровление детей</t>
  </si>
  <si>
    <t>1100</t>
  </si>
  <si>
    <t>11</t>
  </si>
  <si>
    <t>Физическая культура и спорт</t>
  </si>
  <si>
    <t>1102</t>
  </si>
  <si>
    <t>Массовый спорт</t>
  </si>
  <si>
    <t>Приложение №1-расходы</t>
  </si>
  <si>
    <t>Вариант=Кезский 2013;
Табл=Кассовое исполнение бюджета МО 2012;
МО=1300504;
КОСГУ=000;
УБ=1122;
Дата=20130101;
Узлы=05;</t>
  </si>
  <si>
    <t>Вариант=Кезский 2013;
Табл=Уточненные росписи бюджета МО 2013;
МО=1300504;
КОСГУ=000;
УБ=1122;
Дата=20140101;
Узлы=05;</t>
  </si>
  <si>
    <t>Вариант=Кезский 2013;
Табл=Кассовое исполнение бюджета МО 2013;
МО=1300504;
КОСГУ=000;
УБ=1122;
Дата=20140101;
Узлы=05;</t>
  </si>
  <si>
    <t>Вариант=Кезский 2013;
Табл=Кассовое исполнение бюджета МО 2012;
МО=1300504;
КОСГУ=000;
УБ=1122;
Дата=20130101;
Ведомства=000;
Узлы=05;</t>
  </si>
  <si>
    <t>Вариант=Кезский 2013;
Табл=Уточненные росписи бюджета МО 2013;
МО=1300504;
КОСГУ=000;
УБ=1122;
Дата=20140101;
Ведомства=000;
Узлы=05;</t>
  </si>
  <si>
    <t>Вариант=Кезский 2013;
Табл=Кассовое исполнение бюджета МО 2013;
МО=1300504;
КОСГУ=000;
УБ=1122;
Дата=20140101;
Ведомства=000;
Узлы=05;</t>
  </si>
  <si>
    <t>Организационно-воспитательная работа с молодежью</t>
  </si>
  <si>
    <t>4310000</t>
  </si>
  <si>
    <t>Проведение мероприятий для детей и молодежи</t>
  </si>
  <si>
    <t>4310100</t>
  </si>
  <si>
    <t>Физкультурно-оздоровительная работа и спортивные мероприятия</t>
  </si>
  <si>
    <t>5120000</t>
  </si>
  <si>
    <t>Мероприятия в области здравоохранения, спорта и физической культуры, туризма</t>
  </si>
  <si>
    <t>5129700</t>
  </si>
  <si>
    <t>Государственная поддержка Национального технического центра велоспорта в г. Воткинске</t>
  </si>
  <si>
    <t>5129701</t>
  </si>
  <si>
    <t>Отчет</t>
  </si>
  <si>
    <t xml:space="preserve"> об исполнении бюджета по источникам финансирования дефицита бюджета муниципального образования "Большеолыпское" за 2013 год</t>
  </si>
  <si>
    <t>от __________ 2014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</si>
</sst>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63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vertical="center" wrapText="1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2" borderId="4" xfId="0" applyNumberFormat="1" applyFont="1" applyFill="1" applyBorder="1" applyAlignment="1" applyProtection="1">
      <alignment wrapText="1"/>
      <protection locked="0"/>
    </xf>
    <xf numFmtId="0" fontId="6" fillId="2" borderId="4" xfId="0" applyFont="1" applyFill="1" applyBorder="1" applyAlignment="1" applyProtection="1">
      <alignment shrinkToFit="1"/>
      <protection locked="0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164" fontId="2" fillId="2" borderId="4" xfId="0" applyNumberFormat="1" applyFont="1" applyFill="1" applyBorder="1" applyAlignment="1" applyProtection="1">
      <alignment wrapText="1"/>
      <protection locked="0"/>
    </xf>
    <xf numFmtId="0" fontId="1" fillId="2" borderId="4" xfId="0" applyFont="1" applyFill="1" applyBorder="1" applyAlignment="1" applyProtection="1">
      <alignment shrinkToFit="1"/>
      <protection locked="0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0" fillId="0" borderId="0" xfId="0" applyFill="1"/>
    <xf numFmtId="49" fontId="1" fillId="0" borderId="0" xfId="0" quotePrefix="1" applyNumberFormat="1" applyFont="1" applyFill="1" applyAlignment="1">
      <alignment wrapText="1"/>
    </xf>
    <xf numFmtId="49" fontId="8" fillId="0" borderId="4" xfId="0" quotePrefix="1" applyNumberFormat="1" applyFont="1" applyFill="1" applyBorder="1" applyAlignment="1">
      <alignment horizontal="center" wrapText="1"/>
    </xf>
    <xf numFmtId="49" fontId="9" fillId="0" borderId="1" xfId="0" quotePrefix="1" applyNumberFormat="1" applyFont="1" applyFill="1" applyBorder="1" applyAlignment="1">
      <alignment wrapText="1"/>
    </xf>
    <xf numFmtId="49" fontId="2" fillId="0" borderId="3" xfId="0" quotePrefix="1" applyNumberFormat="1" applyFont="1" applyFill="1" applyBorder="1" applyAlignment="1">
      <alignment wrapText="1"/>
    </xf>
    <xf numFmtId="49" fontId="1" fillId="0" borderId="6" xfId="0" quotePrefix="1" applyNumberFormat="1" applyFont="1" applyFill="1" applyBorder="1" applyAlignment="1">
      <alignment wrapText="1"/>
    </xf>
    <xf numFmtId="0" fontId="8" fillId="0" borderId="4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49" fontId="9" fillId="0" borderId="0" xfId="0" applyNumberFormat="1" applyFont="1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right"/>
    </xf>
    <xf numFmtId="49" fontId="8" fillId="0" borderId="5" xfId="0" applyNumberFormat="1" applyFont="1" applyFill="1" applyBorder="1" applyAlignment="1">
      <alignment horizontal="center" vertical="center" textRotation="90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5" xfId="0" quotePrefix="1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11" fillId="0" borderId="0" xfId="0" quotePrefix="1" applyNumberFormat="1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13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0" xfId="0" applyNumberFormat="1" applyFont="1" applyFill="1"/>
    <xf numFmtId="49" fontId="4" fillId="0" borderId="4" xfId="0" quotePrefix="1" applyNumberFormat="1" applyFont="1" applyFill="1" applyBorder="1" applyAlignment="1">
      <alignment horizontal="center" wrapText="1"/>
    </xf>
    <xf numFmtId="49" fontId="13" fillId="0" borderId="1" xfId="0" quotePrefix="1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wrapText="1"/>
    </xf>
    <xf numFmtId="49" fontId="6" fillId="0" borderId="6" xfId="0" quotePrefix="1" applyNumberFormat="1" applyFont="1" applyFill="1" applyBorder="1" applyAlignment="1">
      <alignment wrapText="1"/>
    </xf>
    <xf numFmtId="0" fontId="4" fillId="2" borderId="4" xfId="0" quotePrefix="1" applyFont="1" applyFill="1" applyBorder="1" applyAlignment="1" applyProtection="1">
      <alignment wrapText="1"/>
      <protection locked="0"/>
    </xf>
    <xf numFmtId="0" fontId="4" fillId="0" borderId="4" xfId="0" quotePrefix="1" applyFont="1" applyFill="1" applyBorder="1" applyAlignment="1">
      <alignment wrapText="1"/>
    </xf>
    <xf numFmtId="0" fontId="4" fillId="0" borderId="0" xfId="0" applyFont="1" applyFill="1"/>
    <xf numFmtId="49" fontId="7" fillId="0" borderId="3" xfId="0" quotePrefix="1" applyNumberFormat="1" applyFont="1" applyFill="1" applyBorder="1" applyAlignment="1">
      <alignment wrapText="1"/>
    </xf>
    <xf numFmtId="0" fontId="8" fillId="2" borderId="4" xfId="0" quotePrefix="1" applyFont="1" applyFill="1" applyBorder="1" applyAlignment="1" applyProtection="1">
      <alignment wrapText="1"/>
      <protection locked="0"/>
    </xf>
    <xf numFmtId="49" fontId="5" fillId="0" borderId="4" xfId="0" quotePrefix="1" applyNumberFormat="1" applyFont="1" applyFill="1" applyBorder="1" applyAlignment="1">
      <alignment horizontal="center" wrapText="1"/>
    </xf>
    <xf numFmtId="49" fontId="12" fillId="0" borderId="1" xfId="0" quotePrefix="1" applyNumberFormat="1" applyFont="1" applyFill="1" applyBorder="1" applyAlignment="1">
      <alignment wrapText="1"/>
    </xf>
    <xf numFmtId="49" fontId="14" fillId="0" borderId="3" xfId="0" quotePrefix="1" applyNumberFormat="1" applyFont="1" applyFill="1" applyBorder="1" applyAlignment="1">
      <alignment wrapText="1"/>
    </xf>
    <xf numFmtId="49" fontId="11" fillId="0" borderId="6" xfId="0" quotePrefix="1" applyNumberFormat="1" applyFont="1" applyFill="1" applyBorder="1" applyAlignment="1">
      <alignment wrapText="1"/>
    </xf>
    <xf numFmtId="0" fontId="5" fillId="2" borderId="4" xfId="0" quotePrefix="1" applyFont="1" applyFill="1" applyBorder="1" applyAlignment="1" applyProtection="1">
      <alignment wrapText="1"/>
      <protection locked="0"/>
    </xf>
    <xf numFmtId="0" fontId="5" fillId="0" borderId="4" xfId="0" quotePrefix="1" applyFont="1" applyFill="1" applyBorder="1" applyAlignment="1">
      <alignment wrapText="1"/>
    </xf>
    <xf numFmtId="49" fontId="0" fillId="0" borderId="1" xfId="0" applyNumberFormat="1" applyFill="1" applyBorder="1"/>
    <xf numFmtId="49" fontId="0" fillId="0" borderId="2" xfId="0" applyNumberFormat="1" applyFill="1" applyBorder="1"/>
    <xf numFmtId="49" fontId="9" fillId="0" borderId="2" xfId="0" applyNumberFormat="1" applyFont="1" applyFill="1" applyBorder="1" applyAlignment="1">
      <alignment wrapText="1"/>
    </xf>
    <xf numFmtId="0" fontId="6" fillId="0" borderId="4" xfId="0" applyFont="1" applyBorder="1" applyAlignment="1"/>
    <xf numFmtId="49" fontId="7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164" fontId="2" fillId="0" borderId="4" xfId="0" quotePrefix="1" applyNumberFormat="1" applyFont="1" applyBorder="1" applyAlignment="1">
      <alignment wrapText="1"/>
    </xf>
    <xf numFmtId="49" fontId="8" fillId="0" borderId="4" xfId="0" quotePrefix="1" applyNumberFormat="1" applyFont="1" applyBorder="1" applyAlignment="1">
      <alignment horizontal="center" wrapText="1"/>
    </xf>
    <xf numFmtId="0" fontId="8" fillId="0" borderId="4" xfId="0" quotePrefix="1" applyFont="1" applyBorder="1" applyAlignment="1">
      <alignment wrapText="1"/>
    </xf>
    <xf numFmtId="0" fontId="8" fillId="0" borderId="0" xfId="1" applyFont="1" applyFill="1" applyBorder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0" fontId="8" fillId="0" borderId="0" xfId="0" applyNumberFormat="1" applyFont="1" applyFill="1" applyAlignment="1">
      <alignment horizontal="right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9" fontId="8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textRotation="90" wrapText="1"/>
    </xf>
    <xf numFmtId="49" fontId="8" fillId="0" borderId="5" xfId="0" applyNumberFormat="1" applyFont="1" applyBorder="1" applyAlignment="1">
      <alignment horizontal="center" vertical="center" textRotation="90" wrapText="1"/>
    </xf>
    <xf numFmtId="49" fontId="11" fillId="0" borderId="0" xfId="0" quotePrefix="1" applyNumberFormat="1" applyFont="1" applyFill="1" applyAlignment="1">
      <alignment horizontal="center" wrapText="1"/>
    </xf>
    <xf numFmtId="0" fontId="11" fillId="0" borderId="0" xfId="0" quotePrefix="1" applyFont="1" applyFill="1" applyAlignment="1">
      <alignment horizontal="center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164" fontId="7" fillId="0" borderId="4" xfId="0" applyNumberFormat="1" applyFont="1" applyBorder="1" applyAlignment="1">
      <alignment wrapText="1"/>
    </xf>
    <xf numFmtId="49" fontId="4" fillId="0" borderId="4" xfId="0" quotePrefix="1" applyNumberFormat="1" applyFont="1" applyBorder="1" applyAlignment="1">
      <alignment horizontal="center" wrapText="1"/>
    </xf>
    <xf numFmtId="164" fontId="7" fillId="0" borderId="4" xfId="0" quotePrefix="1" applyNumberFormat="1" applyFont="1" applyBorder="1" applyAlignment="1">
      <alignment wrapText="1"/>
    </xf>
    <xf numFmtId="49" fontId="6" fillId="0" borderId="4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 vertical="distributed" wrapText="1"/>
    </xf>
    <xf numFmtId="49" fontId="4" fillId="0" borderId="4" xfId="0" applyNumberFormat="1" applyFont="1" applyBorder="1" applyAlignment="1">
      <alignment horizontal="left" wrapText="1"/>
    </xf>
    <xf numFmtId="0" fontId="6" fillId="0" borderId="4" xfId="0" applyFont="1" applyFill="1" applyBorder="1" applyAlignment="1"/>
    <xf numFmtId="49" fontId="10" fillId="0" borderId="4" xfId="0" applyNumberFormat="1" applyFont="1" applyFill="1" applyBorder="1" applyAlignment="1">
      <alignment wrapText="1"/>
    </xf>
    <xf numFmtId="49" fontId="8" fillId="0" borderId="4" xfId="0" applyNumberFormat="1" applyFont="1" applyBorder="1"/>
    <xf numFmtId="0" fontId="8" fillId="0" borderId="4" xfId="0" applyFont="1" applyFill="1" applyBorder="1" applyProtection="1">
      <protection locked="0"/>
    </xf>
    <xf numFmtId="0" fontId="6" fillId="0" borderId="0" xfId="0" applyFont="1" applyAlignment="1">
      <alignment wrapText="1"/>
    </xf>
    <xf numFmtId="0" fontId="8" fillId="0" borderId="0" xfId="1" applyFont="1" applyFill="1" applyAlignment="1"/>
    <xf numFmtId="0" fontId="0" fillId="0" borderId="0" xfId="0" applyNumberFormat="1" applyAlignment="1">
      <alignment horizontal="right"/>
    </xf>
    <xf numFmtId="49" fontId="8" fillId="0" borderId="0" xfId="0" applyNumberFormat="1" applyFont="1" applyFill="1"/>
    <xf numFmtId="49" fontId="8" fillId="0" borderId="0" xfId="0" applyNumberFormat="1" applyFont="1"/>
    <xf numFmtId="0" fontId="8" fillId="0" borderId="0" xfId="0" applyFont="1" applyFill="1"/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wrapText="1"/>
    </xf>
    <xf numFmtId="49" fontId="11" fillId="0" borderId="0" xfId="0" quotePrefix="1" applyNumberFormat="1" applyFont="1" applyAlignment="1">
      <alignment wrapText="1"/>
    </xf>
    <xf numFmtId="0" fontId="11" fillId="0" borderId="0" xfId="0" quotePrefix="1" applyFont="1" applyAlignment="1">
      <alignment wrapText="1"/>
    </xf>
    <xf numFmtId="0" fontId="11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49" fontId="17" fillId="0" borderId="4" xfId="0" applyNumberFormat="1" applyFont="1" applyFill="1" applyBorder="1" applyAlignment="1">
      <alignment wrapText="1"/>
    </xf>
    <xf numFmtId="49" fontId="4" fillId="0" borderId="4" xfId="0" applyNumberFormat="1" applyFont="1" applyBorder="1"/>
    <xf numFmtId="0" fontId="4" fillId="2" borderId="4" xfId="0" applyFont="1" applyFill="1" applyBorder="1" applyProtection="1">
      <protection locked="0"/>
    </xf>
    <xf numFmtId="0" fontId="4" fillId="0" borderId="4" xfId="0" applyFont="1" applyFill="1" applyBorder="1" applyProtection="1">
      <protection locked="0"/>
    </xf>
    <xf numFmtId="0" fontId="8" fillId="2" borderId="4" xfId="0" applyFont="1" applyFill="1" applyBorder="1" applyProtection="1">
      <protection locked="0"/>
    </xf>
    <xf numFmtId="49" fontId="7" fillId="0" borderId="4" xfId="0" applyNumberFormat="1" applyFont="1" applyBorder="1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18" fillId="0" borderId="5" xfId="0" applyFont="1" applyBorder="1"/>
    <xf numFmtId="0" fontId="18" fillId="0" borderId="5" xfId="0" applyFont="1" applyBorder="1" applyAlignment="1">
      <alignment vertical="center" wrapText="1"/>
    </xf>
    <xf numFmtId="0" fontId="18" fillId="0" borderId="0" xfId="0" applyFont="1"/>
    <xf numFmtId="0" fontId="19" fillId="0" borderId="5" xfId="0" applyFont="1" applyBorder="1"/>
    <xf numFmtId="0" fontId="19" fillId="0" borderId="5" xfId="0" applyFont="1" applyBorder="1" applyAlignment="1">
      <alignment vertical="center" wrapText="1"/>
    </xf>
    <xf numFmtId="0" fontId="19" fillId="0" borderId="0" xfId="0" applyFont="1"/>
    <xf numFmtId="0" fontId="0" fillId="0" borderId="5" xfId="0" applyBorder="1"/>
    <xf numFmtId="0" fontId="0" fillId="0" borderId="5" xfId="0" applyBorder="1" applyAlignment="1">
      <alignment vertical="center" wrapText="1"/>
    </xf>
    <xf numFmtId="0" fontId="20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 vertical="center" wrapText="1"/>
    </xf>
    <xf numFmtId="49" fontId="16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 vertical="center" wrapText="1"/>
    </xf>
    <xf numFmtId="49" fontId="3" fillId="0" borderId="0" xfId="0" applyNumberFormat="1" applyFont="1" applyFill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8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view="pageLayout" topLeftCell="A21" zoomScaleNormal="100" workbookViewId="0">
      <selection activeCell="A9" sqref="A9:H9"/>
    </sheetView>
  </sheetViews>
  <sheetFormatPr defaultRowHeight="15" x14ac:dyDescent="0.25"/>
  <cols>
    <col min="1" max="1" width="10.140625" style="12" bestFit="1" customWidth="1"/>
    <col min="2" max="2" width="3.28515625" style="12" customWidth="1"/>
    <col min="3" max="3" width="5.5703125" style="12" bestFit="1" customWidth="1"/>
    <col min="4" max="4" width="4.85546875" style="12" bestFit="1" customWidth="1"/>
    <col min="5" max="5" width="47.7109375" customWidth="1"/>
    <col min="6" max="6" width="14" hidden="1" customWidth="1"/>
    <col min="7" max="7" width="14" customWidth="1"/>
    <col min="8" max="8" width="14" style="40" customWidth="1"/>
    <col min="9" max="12" width="14" style="40" hidden="1" customWidth="1"/>
    <col min="13" max="13" width="14" style="40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7" width="0" hidden="1" customWidth="1"/>
    <col min="268" max="269" width="14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3" width="0" hidden="1" customWidth="1"/>
    <col min="524" max="525" width="14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9" width="0" hidden="1" customWidth="1"/>
    <col min="780" max="781" width="14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5" width="0" hidden="1" customWidth="1"/>
    <col min="1036" max="1037" width="14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1" width="0" hidden="1" customWidth="1"/>
    <col min="1292" max="1293" width="14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7" width="0" hidden="1" customWidth="1"/>
    <col min="1548" max="1549" width="14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3" width="0" hidden="1" customWidth="1"/>
    <col min="1804" max="1805" width="14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9" width="0" hidden="1" customWidth="1"/>
    <col min="2060" max="2061" width="14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5" width="0" hidden="1" customWidth="1"/>
    <col min="2316" max="2317" width="14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1" width="0" hidden="1" customWidth="1"/>
    <col min="2572" max="2573" width="14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7" width="0" hidden="1" customWidth="1"/>
    <col min="2828" max="2829" width="14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3" width="0" hidden="1" customWidth="1"/>
    <col min="3084" max="3085" width="14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9" width="0" hidden="1" customWidth="1"/>
    <col min="3340" max="3341" width="14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5" width="0" hidden="1" customWidth="1"/>
    <col min="3596" max="3597" width="14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1" width="0" hidden="1" customWidth="1"/>
    <col min="3852" max="3853" width="14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7" width="0" hidden="1" customWidth="1"/>
    <col min="4108" max="4109" width="14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3" width="0" hidden="1" customWidth="1"/>
    <col min="4364" max="4365" width="14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9" width="0" hidden="1" customWidth="1"/>
    <col min="4620" max="4621" width="14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5" width="0" hidden="1" customWidth="1"/>
    <col min="4876" max="4877" width="14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1" width="0" hidden="1" customWidth="1"/>
    <col min="5132" max="5133" width="14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7" width="0" hidden="1" customWidth="1"/>
    <col min="5388" max="5389" width="14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3" width="0" hidden="1" customWidth="1"/>
    <col min="5644" max="5645" width="14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9" width="0" hidden="1" customWidth="1"/>
    <col min="5900" max="5901" width="14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5" width="0" hidden="1" customWidth="1"/>
    <col min="6156" max="6157" width="14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1" width="0" hidden="1" customWidth="1"/>
    <col min="6412" max="6413" width="14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7" width="0" hidden="1" customWidth="1"/>
    <col min="6668" max="6669" width="14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3" width="0" hidden="1" customWidth="1"/>
    <col min="6924" max="6925" width="14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9" width="0" hidden="1" customWidth="1"/>
    <col min="7180" max="7181" width="14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5" width="0" hidden="1" customWidth="1"/>
    <col min="7436" max="7437" width="14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1" width="0" hidden="1" customWidth="1"/>
    <col min="7692" max="7693" width="14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7" width="0" hidden="1" customWidth="1"/>
    <col min="7948" max="7949" width="14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3" width="0" hidden="1" customWidth="1"/>
    <col min="8204" max="8205" width="14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9" width="0" hidden="1" customWidth="1"/>
    <col min="8460" max="8461" width="14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5" width="0" hidden="1" customWidth="1"/>
    <col min="8716" max="8717" width="14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1" width="0" hidden="1" customWidth="1"/>
    <col min="8972" max="8973" width="14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7" width="0" hidden="1" customWidth="1"/>
    <col min="9228" max="9229" width="14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3" width="0" hidden="1" customWidth="1"/>
    <col min="9484" max="9485" width="14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9" width="0" hidden="1" customWidth="1"/>
    <col min="9740" max="9741" width="14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5" width="0" hidden="1" customWidth="1"/>
    <col min="9996" max="9997" width="14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1" width="0" hidden="1" customWidth="1"/>
    <col min="10252" max="10253" width="14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7" width="0" hidden="1" customWidth="1"/>
    <col min="10508" max="10509" width="14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3" width="0" hidden="1" customWidth="1"/>
    <col min="10764" max="10765" width="14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9" width="0" hidden="1" customWidth="1"/>
    <col min="11020" max="11021" width="14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5" width="0" hidden="1" customWidth="1"/>
    <col min="11276" max="11277" width="14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1" width="0" hidden="1" customWidth="1"/>
    <col min="11532" max="11533" width="14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7" width="0" hidden="1" customWidth="1"/>
    <col min="11788" max="11789" width="14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3" width="0" hidden="1" customWidth="1"/>
    <col min="12044" max="12045" width="14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9" width="0" hidden="1" customWidth="1"/>
    <col min="12300" max="12301" width="14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5" width="0" hidden="1" customWidth="1"/>
    <col min="12556" max="12557" width="14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1" width="0" hidden="1" customWidth="1"/>
    <col min="12812" max="12813" width="14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7" width="0" hidden="1" customWidth="1"/>
    <col min="13068" max="13069" width="14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3" width="0" hidden="1" customWidth="1"/>
    <col min="13324" max="13325" width="14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9" width="0" hidden="1" customWidth="1"/>
    <col min="13580" max="13581" width="14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5" width="0" hidden="1" customWidth="1"/>
    <col min="13836" max="13837" width="14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1" width="0" hidden="1" customWidth="1"/>
    <col min="14092" max="14093" width="14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7" width="0" hidden="1" customWidth="1"/>
    <col min="14348" max="14349" width="14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3" width="0" hidden="1" customWidth="1"/>
    <col min="14604" max="14605" width="14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9" width="0" hidden="1" customWidth="1"/>
    <col min="14860" max="14861" width="14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5" width="0" hidden="1" customWidth="1"/>
    <col min="15116" max="15117" width="14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1" width="0" hidden="1" customWidth="1"/>
    <col min="15372" max="15373" width="14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7" width="0" hidden="1" customWidth="1"/>
    <col min="15628" max="15629" width="14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3" width="0" hidden="1" customWidth="1"/>
    <col min="15884" max="15885" width="14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9" width="0" hidden="1" customWidth="1"/>
    <col min="16140" max="16141" width="14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6"/>
      <c r="L1" s="6"/>
      <c r="M1" s="6"/>
    </row>
    <row r="2" spans="1:13" x14ac:dyDescent="0.25">
      <c r="A2" s="7"/>
      <c r="B2" s="7"/>
      <c r="C2" s="7"/>
      <c r="D2" s="7"/>
      <c r="E2" s="8"/>
      <c r="F2" s="9"/>
      <c r="G2" s="9"/>
      <c r="H2" s="10"/>
      <c r="I2" s="10"/>
      <c r="J2" s="10"/>
      <c r="K2" s="10"/>
      <c r="L2" s="10"/>
      <c r="M2" s="10" t="s">
        <v>0</v>
      </c>
    </row>
    <row r="3" spans="1:13" x14ac:dyDescent="0.25">
      <c r="A3" s="7"/>
      <c r="B3" s="7"/>
      <c r="C3" s="7"/>
      <c r="D3" s="7"/>
      <c r="E3" s="8"/>
      <c r="F3" s="9"/>
      <c r="G3" s="9"/>
      <c r="H3" s="10"/>
      <c r="I3" s="10"/>
      <c r="J3" s="10"/>
      <c r="K3" s="10"/>
      <c r="L3" s="10"/>
      <c r="M3" s="10" t="s">
        <v>1</v>
      </c>
    </row>
    <row r="4" spans="1:13" x14ac:dyDescent="0.25">
      <c r="A4" s="7"/>
      <c r="B4" s="7"/>
      <c r="C4" s="7"/>
      <c r="D4" s="7"/>
      <c r="E4" s="8"/>
      <c r="F4" s="9"/>
      <c r="G4" s="9"/>
      <c r="H4" s="10"/>
      <c r="I4" s="10"/>
      <c r="J4" s="10"/>
      <c r="K4" s="10"/>
      <c r="L4" s="10"/>
      <c r="M4" s="10" t="str">
        <f>CONCATENATE("МО ","""",LEFT(G13,FIND("*",G13,1)-1),""" ")</f>
        <v xml:space="preserve">МО "Большеолыпское" </v>
      </c>
    </row>
    <row r="5" spans="1:13" x14ac:dyDescent="0.25">
      <c r="A5" s="7"/>
      <c r="B5" s="7"/>
      <c r="C5" s="7"/>
      <c r="D5" s="7"/>
      <c r="E5" s="8"/>
      <c r="F5" s="9"/>
      <c r="G5" s="9"/>
      <c r="H5" s="10"/>
      <c r="I5" s="10"/>
      <c r="J5" s="10"/>
      <c r="K5" s="10"/>
      <c r="L5" s="10"/>
      <c r="M5" s="10" t="str">
        <f>"от__ ________ "&amp;VALUE(RIGHT(G13,4))&amp;" года  №_____"</f>
        <v>от__ ________ 2014 года  №_____</v>
      </c>
    </row>
    <row r="6" spans="1:13" x14ac:dyDescent="0.25">
      <c r="A6" s="7"/>
      <c r="B6" s="7"/>
      <c r="C6" s="7"/>
      <c r="D6" s="7"/>
      <c r="E6" s="8"/>
      <c r="F6" s="9"/>
      <c r="G6" s="9"/>
      <c r="H6" s="10"/>
      <c r="I6" s="10"/>
      <c r="J6" s="10"/>
      <c r="K6" s="10"/>
      <c r="L6" s="10"/>
      <c r="M6" s="10"/>
    </row>
    <row r="7" spans="1:13" ht="16.5" customHeight="1" x14ac:dyDescent="0.25">
      <c r="A7" s="153" t="s">
        <v>2</v>
      </c>
      <c r="B7" s="153"/>
      <c r="C7" s="153"/>
      <c r="D7" s="153"/>
      <c r="E7" s="153"/>
      <c r="F7" s="153"/>
      <c r="G7" s="153"/>
      <c r="H7" s="153"/>
      <c r="I7" s="151"/>
      <c r="J7" s="151"/>
      <c r="K7" s="151"/>
      <c r="L7" s="11"/>
      <c r="M7" s="151"/>
    </row>
    <row r="8" spans="1:13" ht="16.5" customHeight="1" x14ac:dyDescent="0.25">
      <c r="A8" s="153" t="s">
        <v>3</v>
      </c>
      <c r="B8" s="153"/>
      <c r="C8" s="153"/>
      <c r="D8" s="153"/>
      <c r="E8" s="153"/>
      <c r="F8" s="153"/>
      <c r="G8" s="153"/>
      <c r="H8" s="153"/>
      <c r="I8" s="151"/>
      <c r="J8" s="151"/>
      <c r="K8" s="151"/>
      <c r="L8" s="11"/>
      <c r="M8" s="151"/>
    </row>
    <row r="9" spans="1:13" ht="16.5" customHeight="1" x14ac:dyDescent="0.25">
      <c r="A9" s="153" t="str">
        <f>CONCATENATE("""",LEFT(G13,FIND("*",G13,1)-1),""" "," 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"Большеолыпское"   за 2013 год</v>
      </c>
      <c r="B9" s="153"/>
      <c r="C9" s="153"/>
      <c r="D9" s="153"/>
      <c r="E9" s="153"/>
      <c r="F9" s="153"/>
      <c r="G9" s="153"/>
      <c r="H9" s="153"/>
      <c r="I9" s="151"/>
      <c r="J9" s="151"/>
      <c r="K9" s="151"/>
      <c r="L9" s="11"/>
      <c r="M9" s="151"/>
    </row>
    <row r="10" spans="1:13" x14ac:dyDescent="0.25">
      <c r="F10" s="152"/>
      <c r="G10" s="152"/>
      <c r="H10" s="14"/>
      <c r="I10" s="14"/>
      <c r="J10" s="14"/>
      <c r="K10" s="14"/>
      <c r="L10" s="14"/>
      <c r="M10" s="14" t="s">
        <v>4</v>
      </c>
    </row>
    <row r="11" spans="1:13" ht="62.25" customHeight="1" x14ac:dyDescent="0.25">
      <c r="A11" s="15" t="s">
        <v>5</v>
      </c>
      <c r="B11" s="15"/>
      <c r="C11" s="15"/>
      <c r="D11" s="15"/>
      <c r="E11" s="16" t="s">
        <v>6</v>
      </c>
      <c r="F11" s="17" t="str">
        <f>CONCATENATE("Исполнение на ",RIGHT(F13,10))</f>
        <v>Исполнение на 01.01.2013</v>
      </c>
      <c r="G11" s="17" t="str">
        <f>CONCATENATE("Уточнён-ный план на ",IF(MID(G13,FIND("*",G13,1)+4,2)="01",CONCATENATE(TEXT(VALUE(RIGHT(G13,4)-1),"0000")," год"),CONCATENATE(RIGHT(G13,4)," год")))</f>
        <v>Уточнён-ный план на 2013 год</v>
      </c>
      <c r="H11" s="18" t="str">
        <f>CONCATENATE("Исполнение на ",RIGHT(G13,10))</f>
        <v>Исполнение на 01.01.2014</v>
      </c>
      <c r="I11" s="18"/>
      <c r="J11" s="18"/>
      <c r="K11" s="18"/>
      <c r="L11" s="19" t="s">
        <v>7</v>
      </c>
      <c r="M11" s="19" t="s">
        <v>8</v>
      </c>
    </row>
    <row r="12" spans="1:13" s="23" customFormat="1" ht="126.75" hidden="1" customHeight="1" x14ac:dyDescent="0.2">
      <c r="A12" s="20" t="s">
        <v>9</v>
      </c>
      <c r="B12" s="20" t="s">
        <v>10</v>
      </c>
      <c r="C12" s="20" t="s">
        <v>11</v>
      </c>
      <c r="D12" s="20" t="s">
        <v>12</v>
      </c>
      <c r="E12" s="21" t="s">
        <v>13</v>
      </c>
      <c r="F12" s="21" t="s">
        <v>249</v>
      </c>
      <c r="G12" s="21" t="s">
        <v>250</v>
      </c>
      <c r="H12" s="22" t="s">
        <v>251</v>
      </c>
      <c r="I12" s="22" t="s">
        <v>252</v>
      </c>
      <c r="J12" s="22" t="s">
        <v>253</v>
      </c>
      <c r="K12" s="22" t="s">
        <v>254</v>
      </c>
      <c r="L12" s="22" t="s">
        <v>14</v>
      </c>
      <c r="M12" s="22" t="s">
        <v>15</v>
      </c>
    </row>
    <row r="13" spans="1:13" s="27" customFormat="1" ht="67.5" hidden="1" customHeight="1" x14ac:dyDescent="0.2">
      <c r="A13" s="24" t="s">
        <v>5</v>
      </c>
      <c r="B13" s="24" t="s">
        <v>16</v>
      </c>
      <c r="C13" s="24" t="s">
        <v>17</v>
      </c>
      <c r="D13" s="24" t="s">
        <v>18</v>
      </c>
      <c r="E13" s="25" t="s">
        <v>19</v>
      </c>
      <c r="F13" s="25" t="s">
        <v>255</v>
      </c>
      <c r="G13" s="25" t="s">
        <v>256</v>
      </c>
      <c r="H13" s="26" t="s">
        <v>20</v>
      </c>
      <c r="I13" s="26" t="s">
        <v>257</v>
      </c>
      <c r="J13" s="26" t="s">
        <v>21</v>
      </c>
      <c r="K13" s="26" t="s">
        <v>22</v>
      </c>
      <c r="L13" s="26" t="s">
        <v>7</v>
      </c>
      <c r="M13" s="26" t="s">
        <v>23</v>
      </c>
    </row>
    <row r="14" spans="1:13" s="34" customFormat="1" ht="17.25" hidden="1" customHeight="1" x14ac:dyDescent="0.2">
      <c r="A14" s="28" t="s">
        <v>24</v>
      </c>
      <c r="B14" s="29" t="s">
        <v>25</v>
      </c>
      <c r="C14" s="29" t="s">
        <v>26</v>
      </c>
      <c r="D14" s="30" t="s">
        <v>27</v>
      </c>
      <c r="E14" s="31"/>
      <c r="F14" s="32">
        <v>2245.94</v>
      </c>
      <c r="G14" s="32">
        <v>2342.94</v>
      </c>
      <c r="H14" s="32">
        <v>2347.1799999999998</v>
      </c>
      <c r="I14" s="32">
        <v>2303.1</v>
      </c>
      <c r="J14" s="32">
        <v>2346.81</v>
      </c>
      <c r="K14" s="32">
        <v>2311.0700000000002</v>
      </c>
      <c r="L14" s="33">
        <v>104.5</v>
      </c>
      <c r="M14" s="33">
        <v>100.2</v>
      </c>
    </row>
    <row r="15" spans="1:13" s="34" customFormat="1" ht="14.25" x14ac:dyDescent="0.2">
      <c r="A15" s="28" t="s">
        <v>28</v>
      </c>
      <c r="B15" s="29" t="s">
        <v>25</v>
      </c>
      <c r="C15" s="29" t="s">
        <v>26</v>
      </c>
      <c r="D15" s="30" t="s">
        <v>27</v>
      </c>
      <c r="E15" s="31" t="s">
        <v>29</v>
      </c>
      <c r="F15" s="32">
        <v>748.98</v>
      </c>
      <c r="G15" s="32">
        <v>887.2</v>
      </c>
      <c r="H15" s="32">
        <v>898.03</v>
      </c>
      <c r="I15" s="32">
        <v>2303.1</v>
      </c>
      <c r="J15" s="32">
        <v>2346.81</v>
      </c>
      <c r="K15" s="32">
        <v>2311.0700000000002</v>
      </c>
      <c r="L15" s="33">
        <v>119.9</v>
      </c>
      <c r="M15" s="33">
        <v>101.2</v>
      </c>
    </row>
    <row r="16" spans="1:13" s="34" customFormat="1" ht="14.25" x14ac:dyDescent="0.2">
      <c r="A16" s="28" t="s">
        <v>30</v>
      </c>
      <c r="B16" s="29" t="s">
        <v>25</v>
      </c>
      <c r="C16" s="29" t="s">
        <v>26</v>
      </c>
      <c r="D16" s="30" t="s">
        <v>27</v>
      </c>
      <c r="E16" s="31" t="s">
        <v>31</v>
      </c>
      <c r="F16" s="32">
        <v>372.72</v>
      </c>
      <c r="G16" s="32">
        <v>481</v>
      </c>
      <c r="H16" s="32">
        <v>476.03</v>
      </c>
      <c r="I16" s="32">
        <v>2303.1</v>
      </c>
      <c r="J16" s="32">
        <v>2346.81</v>
      </c>
      <c r="K16" s="32">
        <v>2311.0700000000002</v>
      </c>
      <c r="L16" s="33">
        <v>127.7</v>
      </c>
      <c r="M16" s="33">
        <v>99</v>
      </c>
    </row>
    <row r="17" spans="1:13" ht="60.75" x14ac:dyDescent="0.25">
      <c r="A17" s="1" t="s">
        <v>32</v>
      </c>
      <c r="B17" s="2" t="s">
        <v>33</v>
      </c>
      <c r="C17" s="2" t="s">
        <v>26</v>
      </c>
      <c r="D17" s="3" t="s">
        <v>34</v>
      </c>
      <c r="E17" s="35" t="s">
        <v>35</v>
      </c>
      <c r="F17" s="36">
        <v>370.75</v>
      </c>
      <c r="G17" s="36">
        <v>481</v>
      </c>
      <c r="H17" s="36">
        <v>451.94</v>
      </c>
      <c r="I17" s="36"/>
      <c r="J17" s="36"/>
      <c r="K17" s="36"/>
      <c r="L17" s="6">
        <v>121.9</v>
      </c>
      <c r="M17" s="6">
        <v>94</v>
      </c>
    </row>
    <row r="18" spans="1:13" ht="84.75" x14ac:dyDescent="0.25">
      <c r="A18" s="1" t="s">
        <v>36</v>
      </c>
      <c r="B18" s="2" t="s">
        <v>33</v>
      </c>
      <c r="C18" s="2" t="s">
        <v>26</v>
      </c>
      <c r="D18" s="3" t="s">
        <v>34</v>
      </c>
      <c r="E18" s="35" t="s">
        <v>37</v>
      </c>
      <c r="F18" s="36">
        <v>0.1</v>
      </c>
      <c r="G18" s="36"/>
      <c r="H18" s="36"/>
      <c r="I18" s="36"/>
      <c r="J18" s="36"/>
      <c r="K18" s="36"/>
      <c r="L18" s="6">
        <v>0</v>
      </c>
      <c r="M18" s="6"/>
    </row>
    <row r="19" spans="1:13" ht="36.75" x14ac:dyDescent="0.25">
      <c r="A19" s="1" t="s">
        <v>38</v>
      </c>
      <c r="B19" s="2" t="s">
        <v>33</v>
      </c>
      <c r="C19" s="2" t="s">
        <v>26</v>
      </c>
      <c r="D19" s="3" t="s">
        <v>34</v>
      </c>
      <c r="E19" s="35" t="s">
        <v>39</v>
      </c>
      <c r="F19" s="36">
        <v>1.87</v>
      </c>
      <c r="G19" s="36"/>
      <c r="H19" s="36">
        <v>24.09</v>
      </c>
      <c r="I19" s="36"/>
      <c r="J19" s="36"/>
      <c r="K19" s="36"/>
      <c r="L19" s="6">
        <v>1288.2</v>
      </c>
      <c r="M19" s="6"/>
    </row>
    <row r="20" spans="1:13" s="34" customFormat="1" ht="14.25" x14ac:dyDescent="0.2">
      <c r="A20" s="28" t="s">
        <v>40</v>
      </c>
      <c r="B20" s="29" t="s">
        <v>25</v>
      </c>
      <c r="C20" s="29" t="s">
        <v>26</v>
      </c>
      <c r="D20" s="30" t="s">
        <v>27</v>
      </c>
      <c r="E20" s="31" t="s">
        <v>41</v>
      </c>
      <c r="F20" s="32">
        <v>2</v>
      </c>
      <c r="G20" s="32">
        <v>8.6999999999999993</v>
      </c>
      <c r="H20" s="32">
        <v>8.66</v>
      </c>
      <c r="I20" s="32">
        <v>2303.1</v>
      </c>
      <c r="J20" s="32">
        <v>2346.81</v>
      </c>
      <c r="K20" s="32">
        <v>2311.0700000000002</v>
      </c>
      <c r="L20" s="33">
        <v>433</v>
      </c>
      <c r="M20" s="33">
        <v>99.5</v>
      </c>
    </row>
    <row r="21" spans="1:13" x14ac:dyDescent="0.25">
      <c r="A21" s="1" t="s">
        <v>42</v>
      </c>
      <c r="B21" s="2" t="s">
        <v>33</v>
      </c>
      <c r="C21" s="2" t="s">
        <v>26</v>
      </c>
      <c r="D21" s="3" t="s">
        <v>34</v>
      </c>
      <c r="E21" s="35" t="s">
        <v>43</v>
      </c>
      <c r="F21" s="36">
        <v>3.39</v>
      </c>
      <c r="G21" s="36">
        <v>8.6999999999999993</v>
      </c>
      <c r="H21" s="36">
        <v>8.66</v>
      </c>
      <c r="I21" s="36"/>
      <c r="J21" s="36"/>
      <c r="K21" s="36"/>
      <c r="L21" s="6">
        <v>255.5</v>
      </c>
      <c r="M21" s="6">
        <v>99.5</v>
      </c>
    </row>
    <row r="22" spans="1:13" ht="24.75" x14ac:dyDescent="0.25">
      <c r="A22" s="1" t="s">
        <v>44</v>
      </c>
      <c r="B22" s="2" t="s">
        <v>33</v>
      </c>
      <c r="C22" s="2" t="s">
        <v>26</v>
      </c>
      <c r="D22" s="3" t="s">
        <v>34</v>
      </c>
      <c r="E22" s="35" t="s">
        <v>45</v>
      </c>
      <c r="F22" s="36">
        <v>-1.39</v>
      </c>
      <c r="G22" s="36"/>
      <c r="H22" s="36"/>
      <c r="I22" s="36"/>
      <c r="J22" s="36"/>
      <c r="K22" s="36"/>
      <c r="L22" s="6">
        <v>0</v>
      </c>
      <c r="M22" s="6"/>
    </row>
    <row r="23" spans="1:13" s="34" customFormat="1" ht="14.25" x14ac:dyDescent="0.2">
      <c r="A23" s="28" t="s">
        <v>46</v>
      </c>
      <c r="B23" s="29" t="s">
        <v>25</v>
      </c>
      <c r="C23" s="29" t="s">
        <v>26</v>
      </c>
      <c r="D23" s="30" t="s">
        <v>27</v>
      </c>
      <c r="E23" s="31" t="s">
        <v>47</v>
      </c>
      <c r="F23" s="32">
        <v>375.47</v>
      </c>
      <c r="G23" s="32">
        <v>385</v>
      </c>
      <c r="H23" s="32">
        <v>400.4</v>
      </c>
      <c r="I23" s="32">
        <v>2303.1</v>
      </c>
      <c r="J23" s="32">
        <v>2346.81</v>
      </c>
      <c r="K23" s="32">
        <v>2311.0700000000002</v>
      </c>
      <c r="L23" s="33">
        <v>106.6</v>
      </c>
      <c r="M23" s="33">
        <v>104</v>
      </c>
    </row>
    <row r="24" spans="1:13" ht="36.75" x14ac:dyDescent="0.25">
      <c r="A24" s="1" t="s">
        <v>48</v>
      </c>
      <c r="B24" s="2" t="s">
        <v>49</v>
      </c>
      <c r="C24" s="2" t="s">
        <v>26</v>
      </c>
      <c r="D24" s="3" t="s">
        <v>34</v>
      </c>
      <c r="E24" s="35" t="s">
        <v>50</v>
      </c>
      <c r="F24" s="36">
        <v>239.41</v>
      </c>
      <c r="G24" s="36">
        <v>239</v>
      </c>
      <c r="H24" s="36">
        <v>250.71</v>
      </c>
      <c r="I24" s="36"/>
      <c r="J24" s="36"/>
      <c r="K24" s="36"/>
      <c r="L24" s="6">
        <v>104.7</v>
      </c>
      <c r="M24" s="6">
        <v>104.9</v>
      </c>
    </row>
    <row r="25" spans="1:13" ht="48.75" x14ac:dyDescent="0.25">
      <c r="A25" s="1" t="s">
        <v>51</v>
      </c>
      <c r="B25" s="2" t="s">
        <v>49</v>
      </c>
      <c r="C25" s="2" t="s">
        <v>26</v>
      </c>
      <c r="D25" s="3" t="s">
        <v>34</v>
      </c>
      <c r="E25" s="35" t="s">
        <v>52</v>
      </c>
      <c r="F25" s="36">
        <v>133.87</v>
      </c>
      <c r="G25" s="36">
        <v>143</v>
      </c>
      <c r="H25" s="36">
        <v>146.02000000000001</v>
      </c>
      <c r="I25" s="36"/>
      <c r="J25" s="36"/>
      <c r="K25" s="36"/>
      <c r="L25" s="6">
        <v>109.1</v>
      </c>
      <c r="M25" s="6">
        <v>102.1</v>
      </c>
    </row>
    <row r="26" spans="1:13" ht="48.75" x14ac:dyDescent="0.25">
      <c r="A26" s="1" t="s">
        <v>53</v>
      </c>
      <c r="B26" s="2" t="s">
        <v>49</v>
      </c>
      <c r="C26" s="2" t="s">
        <v>26</v>
      </c>
      <c r="D26" s="3" t="s">
        <v>34</v>
      </c>
      <c r="E26" s="35" t="s">
        <v>54</v>
      </c>
      <c r="F26" s="36">
        <v>2.19</v>
      </c>
      <c r="G26" s="36">
        <v>3</v>
      </c>
      <c r="H26" s="36">
        <v>3.67</v>
      </c>
      <c r="I26" s="36"/>
      <c r="J26" s="36"/>
      <c r="K26" s="36"/>
      <c r="L26" s="6">
        <v>167.6</v>
      </c>
      <c r="M26" s="6">
        <v>122.3</v>
      </c>
    </row>
    <row r="27" spans="1:13" s="34" customFormat="1" ht="36" x14ac:dyDescent="0.2">
      <c r="A27" s="28" t="s">
        <v>55</v>
      </c>
      <c r="B27" s="29" t="s">
        <v>25</v>
      </c>
      <c r="C27" s="29" t="s">
        <v>26</v>
      </c>
      <c r="D27" s="30" t="s">
        <v>27</v>
      </c>
      <c r="E27" s="31" t="s">
        <v>56</v>
      </c>
      <c r="F27" s="32">
        <v>-0.03</v>
      </c>
      <c r="G27" s="32"/>
      <c r="H27" s="32">
        <v>0</v>
      </c>
      <c r="I27" s="32">
        <v>2303.1</v>
      </c>
      <c r="J27" s="32">
        <v>2346.81</v>
      </c>
      <c r="K27" s="32">
        <v>2311.0700000000002</v>
      </c>
      <c r="L27" s="33">
        <v>0</v>
      </c>
      <c r="M27" s="33"/>
    </row>
    <row r="28" spans="1:13" ht="24.75" x14ac:dyDescent="0.25">
      <c r="A28" s="1" t="s">
        <v>57</v>
      </c>
      <c r="B28" s="2" t="s">
        <v>49</v>
      </c>
      <c r="C28" s="2" t="s">
        <v>26</v>
      </c>
      <c r="D28" s="3" t="s">
        <v>34</v>
      </c>
      <c r="E28" s="35" t="s">
        <v>58</v>
      </c>
      <c r="F28" s="36">
        <v>-0.03</v>
      </c>
      <c r="G28" s="36"/>
      <c r="H28" s="36">
        <v>0</v>
      </c>
      <c r="I28" s="36"/>
      <c r="J28" s="36"/>
      <c r="K28" s="36"/>
      <c r="L28" s="6">
        <v>0</v>
      </c>
      <c r="M28" s="6"/>
    </row>
    <row r="29" spans="1:13" s="34" customFormat="1" ht="36" x14ac:dyDescent="0.2">
      <c r="A29" s="28" t="s">
        <v>59</v>
      </c>
      <c r="B29" s="29" t="s">
        <v>25</v>
      </c>
      <c r="C29" s="29" t="s">
        <v>26</v>
      </c>
      <c r="D29" s="30" t="s">
        <v>27</v>
      </c>
      <c r="E29" s="31" t="s">
        <v>60</v>
      </c>
      <c r="F29" s="32">
        <v>-1.18</v>
      </c>
      <c r="G29" s="32">
        <v>11.5</v>
      </c>
      <c r="H29" s="32">
        <v>11.92</v>
      </c>
      <c r="I29" s="32">
        <v>2303.1</v>
      </c>
      <c r="J29" s="32">
        <v>2346.81</v>
      </c>
      <c r="K29" s="32">
        <v>2311.0700000000002</v>
      </c>
      <c r="L29" s="33">
        <v>-1010.2</v>
      </c>
      <c r="M29" s="33">
        <v>103.7</v>
      </c>
    </row>
    <row r="30" spans="1:13" ht="60.75" x14ac:dyDescent="0.25">
      <c r="A30" s="1" t="s">
        <v>61</v>
      </c>
      <c r="B30" s="2" t="s">
        <v>49</v>
      </c>
      <c r="C30" s="2" t="s">
        <v>26</v>
      </c>
      <c r="D30" s="3" t="s">
        <v>62</v>
      </c>
      <c r="E30" s="35" t="s">
        <v>63</v>
      </c>
      <c r="F30" s="36">
        <v>-1.18</v>
      </c>
      <c r="G30" s="36">
        <v>11.5</v>
      </c>
      <c r="H30" s="36">
        <v>11.92</v>
      </c>
      <c r="I30" s="36"/>
      <c r="J30" s="36"/>
      <c r="K30" s="36"/>
      <c r="L30" s="6">
        <v>-1010.2</v>
      </c>
      <c r="M30" s="6">
        <v>103.7</v>
      </c>
    </row>
    <row r="31" spans="1:13" s="34" customFormat="1" ht="24" x14ac:dyDescent="0.2">
      <c r="A31" s="28" t="s">
        <v>258</v>
      </c>
      <c r="B31" s="29" t="s">
        <v>25</v>
      </c>
      <c r="C31" s="29" t="s">
        <v>26</v>
      </c>
      <c r="D31" s="30" t="s">
        <v>27</v>
      </c>
      <c r="E31" s="31" t="s">
        <v>259</v>
      </c>
      <c r="F31" s="32"/>
      <c r="G31" s="32">
        <v>1</v>
      </c>
      <c r="H31" s="32">
        <v>1.02</v>
      </c>
      <c r="I31" s="32">
        <v>2303.1</v>
      </c>
      <c r="J31" s="32">
        <v>2346.81</v>
      </c>
      <c r="K31" s="32">
        <v>2311.0700000000002</v>
      </c>
      <c r="L31" s="33"/>
      <c r="M31" s="33">
        <v>102</v>
      </c>
    </row>
    <row r="32" spans="1:13" ht="36.75" x14ac:dyDescent="0.25">
      <c r="A32" s="1" t="s">
        <v>260</v>
      </c>
      <c r="B32" s="2" t="s">
        <v>49</v>
      </c>
      <c r="C32" s="2" t="s">
        <v>26</v>
      </c>
      <c r="D32" s="3" t="s">
        <v>261</v>
      </c>
      <c r="E32" s="35" t="s">
        <v>262</v>
      </c>
      <c r="F32" s="36"/>
      <c r="G32" s="36">
        <v>1</v>
      </c>
      <c r="H32" s="36">
        <v>1.02</v>
      </c>
      <c r="I32" s="36"/>
      <c r="J32" s="36"/>
      <c r="K32" s="36"/>
      <c r="L32" s="6"/>
      <c r="M32" s="6">
        <v>102</v>
      </c>
    </row>
    <row r="33" spans="1:13" s="34" customFormat="1" ht="14.25" x14ac:dyDescent="0.2">
      <c r="A33" s="28" t="s">
        <v>64</v>
      </c>
      <c r="B33" s="29" t="s">
        <v>25</v>
      </c>
      <c r="C33" s="29" t="s">
        <v>26</v>
      </c>
      <c r="D33" s="30" t="s">
        <v>27</v>
      </c>
      <c r="E33" s="31" t="s">
        <v>65</v>
      </c>
      <c r="F33" s="32">
        <v>1496.96</v>
      </c>
      <c r="G33" s="32">
        <v>1455.74</v>
      </c>
      <c r="H33" s="32">
        <v>1449.15</v>
      </c>
      <c r="I33" s="32">
        <v>2303.1</v>
      </c>
      <c r="J33" s="32">
        <v>2346.81</v>
      </c>
      <c r="K33" s="32">
        <v>2311.0700000000002</v>
      </c>
      <c r="L33" s="33">
        <v>96.8</v>
      </c>
      <c r="M33" s="33">
        <v>99.5</v>
      </c>
    </row>
    <row r="34" spans="1:13" s="34" customFormat="1" ht="24" x14ac:dyDescent="0.2">
      <c r="A34" s="28" t="s">
        <v>66</v>
      </c>
      <c r="B34" s="29" t="s">
        <v>25</v>
      </c>
      <c r="C34" s="29" t="s">
        <v>26</v>
      </c>
      <c r="D34" s="30" t="s">
        <v>27</v>
      </c>
      <c r="E34" s="31" t="s">
        <v>67</v>
      </c>
      <c r="F34" s="32">
        <v>1496.96</v>
      </c>
      <c r="G34" s="32">
        <v>1455.74</v>
      </c>
      <c r="H34" s="32">
        <v>1449.15</v>
      </c>
      <c r="I34" s="32">
        <v>2303.1</v>
      </c>
      <c r="J34" s="32">
        <v>2346.81</v>
      </c>
      <c r="K34" s="32">
        <v>2311.0700000000002</v>
      </c>
      <c r="L34" s="33">
        <v>96.8</v>
      </c>
      <c r="M34" s="33">
        <v>99.5</v>
      </c>
    </row>
    <row r="35" spans="1:13" ht="24.75" x14ac:dyDescent="0.25">
      <c r="A35" s="1" t="s">
        <v>68</v>
      </c>
      <c r="B35" s="2" t="s">
        <v>49</v>
      </c>
      <c r="C35" s="2" t="s">
        <v>26</v>
      </c>
      <c r="D35" s="3" t="s">
        <v>69</v>
      </c>
      <c r="E35" s="35" t="s">
        <v>70</v>
      </c>
      <c r="F35" s="36">
        <v>889</v>
      </c>
      <c r="G35" s="36">
        <v>975.3</v>
      </c>
      <c r="H35" s="36">
        <v>975.3</v>
      </c>
      <c r="I35" s="36"/>
      <c r="J35" s="36"/>
      <c r="K35" s="36"/>
      <c r="L35" s="6">
        <v>109.7</v>
      </c>
      <c r="M35" s="6">
        <v>100</v>
      </c>
    </row>
    <row r="36" spans="1:13" ht="24.75" x14ac:dyDescent="0.25">
      <c r="A36" s="1" t="s">
        <v>71</v>
      </c>
      <c r="B36" s="2" t="s">
        <v>49</v>
      </c>
      <c r="C36" s="2" t="s">
        <v>26</v>
      </c>
      <c r="D36" s="3" t="s">
        <v>69</v>
      </c>
      <c r="E36" s="35" t="s">
        <v>72</v>
      </c>
      <c r="F36" s="36">
        <v>17</v>
      </c>
      <c r="G36" s="36">
        <v>156</v>
      </c>
      <c r="H36" s="36">
        <v>156</v>
      </c>
      <c r="I36" s="36"/>
      <c r="J36" s="36"/>
      <c r="K36" s="36"/>
      <c r="L36" s="6">
        <v>917.6</v>
      </c>
      <c r="M36" s="6">
        <v>100</v>
      </c>
    </row>
    <row r="37" spans="1:13" ht="36.75" x14ac:dyDescent="0.25">
      <c r="A37" s="1" t="s">
        <v>73</v>
      </c>
      <c r="B37" s="2" t="s">
        <v>49</v>
      </c>
      <c r="C37" s="2" t="s">
        <v>26</v>
      </c>
      <c r="D37" s="3" t="s">
        <v>69</v>
      </c>
      <c r="E37" s="35" t="s">
        <v>74</v>
      </c>
      <c r="F37" s="36">
        <v>90</v>
      </c>
      <c r="G37" s="36"/>
      <c r="H37" s="36"/>
      <c r="I37" s="36"/>
      <c r="J37" s="36"/>
      <c r="K37" s="36"/>
      <c r="L37" s="6">
        <v>0</v>
      </c>
      <c r="M37" s="6"/>
    </row>
    <row r="38" spans="1:13" x14ac:dyDescent="0.25">
      <c r="A38" s="1" t="s">
        <v>75</v>
      </c>
      <c r="B38" s="2" t="s">
        <v>49</v>
      </c>
      <c r="C38" s="2" t="s">
        <v>26</v>
      </c>
      <c r="D38" s="3" t="s">
        <v>69</v>
      </c>
      <c r="E38" s="35" t="s">
        <v>76</v>
      </c>
      <c r="F38" s="36">
        <v>452.56</v>
      </c>
      <c r="G38" s="36">
        <v>272.94</v>
      </c>
      <c r="H38" s="36">
        <v>272.87</v>
      </c>
      <c r="I38" s="36"/>
      <c r="J38" s="36"/>
      <c r="K38" s="36"/>
      <c r="L38" s="6">
        <v>60.3</v>
      </c>
      <c r="M38" s="6">
        <v>100</v>
      </c>
    </row>
    <row r="39" spans="1:13" ht="36.75" x14ac:dyDescent="0.25">
      <c r="A39" s="1" t="s">
        <v>77</v>
      </c>
      <c r="B39" s="2" t="s">
        <v>49</v>
      </c>
      <c r="C39" s="2" t="s">
        <v>26</v>
      </c>
      <c r="D39" s="3" t="s">
        <v>69</v>
      </c>
      <c r="E39" s="35" t="s">
        <v>78</v>
      </c>
      <c r="F39" s="36">
        <v>48.4</v>
      </c>
      <c r="G39" s="36">
        <v>51.5</v>
      </c>
      <c r="H39" s="36">
        <v>44.98</v>
      </c>
      <c r="I39" s="36"/>
      <c r="J39" s="36"/>
      <c r="K39" s="36"/>
      <c r="L39" s="6">
        <v>92.9</v>
      </c>
      <c r="M39" s="6">
        <v>87.3</v>
      </c>
    </row>
    <row r="40" spans="1:13" ht="15.75" x14ac:dyDescent="0.25">
      <c r="A40" s="37"/>
      <c r="B40" s="37"/>
      <c r="C40" s="37"/>
      <c r="D40" s="37"/>
      <c r="E40" s="38" t="s">
        <v>79</v>
      </c>
      <c r="F40" s="39">
        <f>F14</f>
        <v>2245.94</v>
      </c>
      <c r="G40" s="39">
        <f>G14</f>
        <v>2342.94</v>
      </c>
      <c r="H40" s="39">
        <f>H14</f>
        <v>2347.1799999999998</v>
      </c>
      <c r="I40" s="39"/>
      <c r="J40" s="39">
        <f>J14</f>
        <v>2346.81</v>
      </c>
      <c r="K40" s="39">
        <f>K14</f>
        <v>2311.0700000000002</v>
      </c>
      <c r="L40" s="39">
        <f>IF(F40&lt;&gt;0,IF(F40&lt;&gt;0,ROUND(H40*100/F40,1),""),"")</f>
        <v>104.5</v>
      </c>
      <c r="M40" s="39">
        <f>IF(G40&lt;&gt;0,IF(H40&lt;&gt;0,ROUND(H40*100/G40,1),""),"")</f>
        <v>100.2</v>
      </c>
    </row>
    <row r="41" spans="1:13" ht="15.75" x14ac:dyDescent="0.25">
      <c r="A41" s="37"/>
      <c r="B41" s="37"/>
      <c r="C41" s="37"/>
      <c r="D41" s="37"/>
      <c r="E41" s="38" t="s">
        <v>80</v>
      </c>
      <c r="F41" s="39">
        <f>F42-F40</f>
        <v>57.159999999999854</v>
      </c>
      <c r="G41" s="39">
        <f>G42-G40</f>
        <v>3.8699999999998909</v>
      </c>
      <c r="H41" s="39">
        <f>H42-H40</f>
        <v>-36.109999999999673</v>
      </c>
      <c r="I41" s="39"/>
      <c r="J41" s="39"/>
      <c r="K41" s="39"/>
      <c r="L41" s="39">
        <f>IF(F41&lt;&gt;0,ROUND(H41*100/F41,1),"")</f>
        <v>-63.2</v>
      </c>
      <c r="M41" s="39">
        <f>IF(G41&lt;&gt;0,ROUND(H41*100/G41,1),"")</f>
        <v>-933.1</v>
      </c>
    </row>
    <row r="42" spans="1:13" ht="15.75" x14ac:dyDescent="0.25">
      <c r="A42" s="37"/>
      <c r="B42" s="37"/>
      <c r="C42" s="37"/>
      <c r="D42" s="37"/>
      <c r="E42" s="38" t="s">
        <v>81</v>
      </c>
      <c r="F42" s="39">
        <f>I14</f>
        <v>2303.1</v>
      </c>
      <c r="G42" s="39">
        <f>J14</f>
        <v>2346.81</v>
      </c>
      <c r="H42" s="39">
        <f>K14</f>
        <v>2311.0700000000002</v>
      </c>
      <c r="I42" s="39"/>
      <c r="J42" s="39"/>
      <c r="K42" s="39"/>
      <c r="L42" s="39">
        <f>IF(F42&lt;&gt;0,ROUND(H42*100/F42,1),"")</f>
        <v>100.3</v>
      </c>
      <c r="M42" s="39">
        <f>IF(G42&lt;&gt;0,ROUND(H42*100/G42,1),"")</f>
        <v>98.5</v>
      </c>
    </row>
  </sheetData>
  <mergeCells count="3">
    <mergeCell ref="A7:H7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view="pageLayout" topLeftCell="A48" zoomScaleNormal="100" workbookViewId="0">
      <selection activeCell="K3" sqref="K3"/>
    </sheetView>
  </sheetViews>
  <sheetFormatPr defaultRowHeight="15" x14ac:dyDescent="0.25"/>
  <cols>
    <col min="1" max="1" width="0" style="48" hidden="1" customWidth="1"/>
    <col min="2" max="2" width="3.28515625" style="48" customWidth="1"/>
    <col min="3" max="3" width="3.140625" style="48" customWidth="1"/>
    <col min="4" max="4" width="4.5703125" style="49" customWidth="1"/>
    <col min="5" max="5" width="55.85546875" style="48" customWidth="1"/>
    <col min="6" max="6" width="0" style="48" hidden="1" customWidth="1"/>
    <col min="7" max="7" width="9" style="40" hidden="1" customWidth="1"/>
    <col min="8" max="9" width="9" style="40" customWidth="1"/>
    <col min="10" max="10" width="9" style="40" hidden="1" customWidth="1"/>
    <col min="11" max="11" width="9" style="40" customWidth="1"/>
    <col min="12" max="256" width="9.140625" style="40"/>
    <col min="257" max="257" width="0" style="40" hidden="1" customWidth="1"/>
    <col min="258" max="258" width="3.28515625" style="40" customWidth="1"/>
    <col min="259" max="259" width="3.140625" style="40" customWidth="1"/>
    <col min="260" max="260" width="4.5703125" style="40" customWidth="1"/>
    <col min="261" max="261" width="56.140625" style="40" customWidth="1"/>
    <col min="262" max="262" width="0" style="40" hidden="1" customWidth="1"/>
    <col min="263" max="267" width="9" style="40" customWidth="1"/>
    <col min="268" max="512" width="9.140625" style="40"/>
    <col min="513" max="513" width="0" style="40" hidden="1" customWidth="1"/>
    <col min="514" max="514" width="3.28515625" style="40" customWidth="1"/>
    <col min="515" max="515" width="3.140625" style="40" customWidth="1"/>
    <col min="516" max="516" width="4.5703125" style="40" customWidth="1"/>
    <col min="517" max="517" width="56.140625" style="40" customWidth="1"/>
    <col min="518" max="518" width="0" style="40" hidden="1" customWidth="1"/>
    <col min="519" max="523" width="9" style="40" customWidth="1"/>
    <col min="524" max="768" width="9.140625" style="40"/>
    <col min="769" max="769" width="0" style="40" hidden="1" customWidth="1"/>
    <col min="770" max="770" width="3.28515625" style="40" customWidth="1"/>
    <col min="771" max="771" width="3.140625" style="40" customWidth="1"/>
    <col min="772" max="772" width="4.5703125" style="40" customWidth="1"/>
    <col min="773" max="773" width="56.140625" style="40" customWidth="1"/>
    <col min="774" max="774" width="0" style="40" hidden="1" customWidth="1"/>
    <col min="775" max="779" width="9" style="40" customWidth="1"/>
    <col min="780" max="1024" width="9.140625" style="40"/>
    <col min="1025" max="1025" width="0" style="40" hidden="1" customWidth="1"/>
    <col min="1026" max="1026" width="3.28515625" style="40" customWidth="1"/>
    <col min="1027" max="1027" width="3.140625" style="40" customWidth="1"/>
    <col min="1028" max="1028" width="4.5703125" style="40" customWidth="1"/>
    <col min="1029" max="1029" width="56.140625" style="40" customWidth="1"/>
    <col min="1030" max="1030" width="0" style="40" hidden="1" customWidth="1"/>
    <col min="1031" max="1035" width="9" style="40" customWidth="1"/>
    <col min="1036" max="1280" width="9.140625" style="40"/>
    <col min="1281" max="1281" width="0" style="40" hidden="1" customWidth="1"/>
    <col min="1282" max="1282" width="3.28515625" style="40" customWidth="1"/>
    <col min="1283" max="1283" width="3.140625" style="40" customWidth="1"/>
    <col min="1284" max="1284" width="4.5703125" style="40" customWidth="1"/>
    <col min="1285" max="1285" width="56.140625" style="40" customWidth="1"/>
    <col min="1286" max="1286" width="0" style="40" hidden="1" customWidth="1"/>
    <col min="1287" max="1291" width="9" style="40" customWidth="1"/>
    <col min="1292" max="1536" width="9.140625" style="40"/>
    <col min="1537" max="1537" width="0" style="40" hidden="1" customWidth="1"/>
    <col min="1538" max="1538" width="3.28515625" style="40" customWidth="1"/>
    <col min="1539" max="1539" width="3.140625" style="40" customWidth="1"/>
    <col min="1540" max="1540" width="4.5703125" style="40" customWidth="1"/>
    <col min="1541" max="1541" width="56.140625" style="40" customWidth="1"/>
    <col min="1542" max="1542" width="0" style="40" hidden="1" customWidth="1"/>
    <col min="1543" max="1547" width="9" style="40" customWidth="1"/>
    <col min="1548" max="1792" width="9.140625" style="40"/>
    <col min="1793" max="1793" width="0" style="40" hidden="1" customWidth="1"/>
    <col min="1794" max="1794" width="3.28515625" style="40" customWidth="1"/>
    <col min="1795" max="1795" width="3.140625" style="40" customWidth="1"/>
    <col min="1796" max="1796" width="4.5703125" style="40" customWidth="1"/>
    <col min="1797" max="1797" width="56.140625" style="40" customWidth="1"/>
    <col min="1798" max="1798" width="0" style="40" hidden="1" customWidth="1"/>
    <col min="1799" max="1803" width="9" style="40" customWidth="1"/>
    <col min="1804" max="2048" width="9.140625" style="40"/>
    <col min="2049" max="2049" width="0" style="40" hidden="1" customWidth="1"/>
    <col min="2050" max="2050" width="3.28515625" style="40" customWidth="1"/>
    <col min="2051" max="2051" width="3.140625" style="40" customWidth="1"/>
    <col min="2052" max="2052" width="4.5703125" style="40" customWidth="1"/>
    <col min="2053" max="2053" width="56.140625" style="40" customWidth="1"/>
    <col min="2054" max="2054" width="0" style="40" hidden="1" customWidth="1"/>
    <col min="2055" max="2059" width="9" style="40" customWidth="1"/>
    <col min="2060" max="2304" width="9.140625" style="40"/>
    <col min="2305" max="2305" width="0" style="40" hidden="1" customWidth="1"/>
    <col min="2306" max="2306" width="3.28515625" style="40" customWidth="1"/>
    <col min="2307" max="2307" width="3.140625" style="40" customWidth="1"/>
    <col min="2308" max="2308" width="4.5703125" style="40" customWidth="1"/>
    <col min="2309" max="2309" width="56.140625" style="40" customWidth="1"/>
    <col min="2310" max="2310" width="0" style="40" hidden="1" customWidth="1"/>
    <col min="2311" max="2315" width="9" style="40" customWidth="1"/>
    <col min="2316" max="2560" width="9.140625" style="40"/>
    <col min="2561" max="2561" width="0" style="40" hidden="1" customWidth="1"/>
    <col min="2562" max="2562" width="3.28515625" style="40" customWidth="1"/>
    <col min="2563" max="2563" width="3.140625" style="40" customWidth="1"/>
    <col min="2564" max="2564" width="4.5703125" style="40" customWidth="1"/>
    <col min="2565" max="2565" width="56.140625" style="40" customWidth="1"/>
    <col min="2566" max="2566" width="0" style="40" hidden="1" customWidth="1"/>
    <col min="2567" max="2571" width="9" style="40" customWidth="1"/>
    <col min="2572" max="2816" width="9.140625" style="40"/>
    <col min="2817" max="2817" width="0" style="40" hidden="1" customWidth="1"/>
    <col min="2818" max="2818" width="3.28515625" style="40" customWidth="1"/>
    <col min="2819" max="2819" width="3.140625" style="40" customWidth="1"/>
    <col min="2820" max="2820" width="4.5703125" style="40" customWidth="1"/>
    <col min="2821" max="2821" width="56.140625" style="40" customWidth="1"/>
    <col min="2822" max="2822" width="0" style="40" hidden="1" customWidth="1"/>
    <col min="2823" max="2827" width="9" style="40" customWidth="1"/>
    <col min="2828" max="3072" width="9.140625" style="40"/>
    <col min="3073" max="3073" width="0" style="40" hidden="1" customWidth="1"/>
    <col min="3074" max="3074" width="3.28515625" style="40" customWidth="1"/>
    <col min="3075" max="3075" width="3.140625" style="40" customWidth="1"/>
    <col min="3076" max="3076" width="4.5703125" style="40" customWidth="1"/>
    <col min="3077" max="3077" width="56.140625" style="40" customWidth="1"/>
    <col min="3078" max="3078" width="0" style="40" hidden="1" customWidth="1"/>
    <col min="3079" max="3083" width="9" style="40" customWidth="1"/>
    <col min="3084" max="3328" width="9.140625" style="40"/>
    <col min="3329" max="3329" width="0" style="40" hidden="1" customWidth="1"/>
    <col min="3330" max="3330" width="3.28515625" style="40" customWidth="1"/>
    <col min="3331" max="3331" width="3.140625" style="40" customWidth="1"/>
    <col min="3332" max="3332" width="4.5703125" style="40" customWidth="1"/>
    <col min="3333" max="3333" width="56.140625" style="40" customWidth="1"/>
    <col min="3334" max="3334" width="0" style="40" hidden="1" customWidth="1"/>
    <col min="3335" max="3339" width="9" style="40" customWidth="1"/>
    <col min="3340" max="3584" width="9.140625" style="40"/>
    <col min="3585" max="3585" width="0" style="40" hidden="1" customWidth="1"/>
    <col min="3586" max="3586" width="3.28515625" style="40" customWidth="1"/>
    <col min="3587" max="3587" width="3.140625" style="40" customWidth="1"/>
    <col min="3588" max="3588" width="4.5703125" style="40" customWidth="1"/>
    <col min="3589" max="3589" width="56.140625" style="40" customWidth="1"/>
    <col min="3590" max="3590" width="0" style="40" hidden="1" customWidth="1"/>
    <col min="3591" max="3595" width="9" style="40" customWidth="1"/>
    <col min="3596" max="3840" width="9.140625" style="40"/>
    <col min="3841" max="3841" width="0" style="40" hidden="1" customWidth="1"/>
    <col min="3842" max="3842" width="3.28515625" style="40" customWidth="1"/>
    <col min="3843" max="3843" width="3.140625" style="40" customWidth="1"/>
    <col min="3844" max="3844" width="4.5703125" style="40" customWidth="1"/>
    <col min="3845" max="3845" width="56.140625" style="40" customWidth="1"/>
    <col min="3846" max="3846" width="0" style="40" hidden="1" customWidth="1"/>
    <col min="3847" max="3851" width="9" style="40" customWidth="1"/>
    <col min="3852" max="4096" width="9.140625" style="40"/>
    <col min="4097" max="4097" width="0" style="40" hidden="1" customWidth="1"/>
    <col min="4098" max="4098" width="3.28515625" style="40" customWidth="1"/>
    <col min="4099" max="4099" width="3.140625" style="40" customWidth="1"/>
    <col min="4100" max="4100" width="4.5703125" style="40" customWidth="1"/>
    <col min="4101" max="4101" width="56.140625" style="40" customWidth="1"/>
    <col min="4102" max="4102" width="0" style="40" hidden="1" customWidth="1"/>
    <col min="4103" max="4107" width="9" style="40" customWidth="1"/>
    <col min="4108" max="4352" width="9.140625" style="40"/>
    <col min="4353" max="4353" width="0" style="40" hidden="1" customWidth="1"/>
    <col min="4354" max="4354" width="3.28515625" style="40" customWidth="1"/>
    <col min="4355" max="4355" width="3.140625" style="40" customWidth="1"/>
    <col min="4356" max="4356" width="4.5703125" style="40" customWidth="1"/>
    <col min="4357" max="4357" width="56.140625" style="40" customWidth="1"/>
    <col min="4358" max="4358" width="0" style="40" hidden="1" customWidth="1"/>
    <col min="4359" max="4363" width="9" style="40" customWidth="1"/>
    <col min="4364" max="4608" width="9.140625" style="40"/>
    <col min="4609" max="4609" width="0" style="40" hidden="1" customWidth="1"/>
    <col min="4610" max="4610" width="3.28515625" style="40" customWidth="1"/>
    <col min="4611" max="4611" width="3.140625" style="40" customWidth="1"/>
    <col min="4612" max="4612" width="4.5703125" style="40" customWidth="1"/>
    <col min="4613" max="4613" width="56.140625" style="40" customWidth="1"/>
    <col min="4614" max="4614" width="0" style="40" hidden="1" customWidth="1"/>
    <col min="4615" max="4619" width="9" style="40" customWidth="1"/>
    <col min="4620" max="4864" width="9.140625" style="40"/>
    <col min="4865" max="4865" width="0" style="40" hidden="1" customWidth="1"/>
    <col min="4866" max="4866" width="3.28515625" style="40" customWidth="1"/>
    <col min="4867" max="4867" width="3.140625" style="40" customWidth="1"/>
    <col min="4868" max="4868" width="4.5703125" style="40" customWidth="1"/>
    <col min="4869" max="4869" width="56.140625" style="40" customWidth="1"/>
    <col min="4870" max="4870" width="0" style="40" hidden="1" customWidth="1"/>
    <col min="4871" max="4875" width="9" style="40" customWidth="1"/>
    <col min="4876" max="5120" width="9.140625" style="40"/>
    <col min="5121" max="5121" width="0" style="40" hidden="1" customWidth="1"/>
    <col min="5122" max="5122" width="3.28515625" style="40" customWidth="1"/>
    <col min="5123" max="5123" width="3.140625" style="40" customWidth="1"/>
    <col min="5124" max="5124" width="4.5703125" style="40" customWidth="1"/>
    <col min="5125" max="5125" width="56.140625" style="40" customWidth="1"/>
    <col min="5126" max="5126" width="0" style="40" hidden="1" customWidth="1"/>
    <col min="5127" max="5131" width="9" style="40" customWidth="1"/>
    <col min="5132" max="5376" width="9.140625" style="40"/>
    <col min="5377" max="5377" width="0" style="40" hidden="1" customWidth="1"/>
    <col min="5378" max="5378" width="3.28515625" style="40" customWidth="1"/>
    <col min="5379" max="5379" width="3.140625" style="40" customWidth="1"/>
    <col min="5380" max="5380" width="4.5703125" style="40" customWidth="1"/>
    <col min="5381" max="5381" width="56.140625" style="40" customWidth="1"/>
    <col min="5382" max="5382" width="0" style="40" hidden="1" customWidth="1"/>
    <col min="5383" max="5387" width="9" style="40" customWidth="1"/>
    <col min="5388" max="5632" width="9.140625" style="40"/>
    <col min="5633" max="5633" width="0" style="40" hidden="1" customWidth="1"/>
    <col min="5634" max="5634" width="3.28515625" style="40" customWidth="1"/>
    <col min="5635" max="5635" width="3.140625" style="40" customWidth="1"/>
    <col min="5636" max="5636" width="4.5703125" style="40" customWidth="1"/>
    <col min="5637" max="5637" width="56.140625" style="40" customWidth="1"/>
    <col min="5638" max="5638" width="0" style="40" hidden="1" customWidth="1"/>
    <col min="5639" max="5643" width="9" style="40" customWidth="1"/>
    <col min="5644" max="5888" width="9.140625" style="40"/>
    <col min="5889" max="5889" width="0" style="40" hidden="1" customWidth="1"/>
    <col min="5890" max="5890" width="3.28515625" style="40" customWidth="1"/>
    <col min="5891" max="5891" width="3.140625" style="40" customWidth="1"/>
    <col min="5892" max="5892" width="4.5703125" style="40" customWidth="1"/>
    <col min="5893" max="5893" width="56.140625" style="40" customWidth="1"/>
    <col min="5894" max="5894" width="0" style="40" hidden="1" customWidth="1"/>
    <col min="5895" max="5899" width="9" style="40" customWidth="1"/>
    <col min="5900" max="6144" width="9.140625" style="40"/>
    <col min="6145" max="6145" width="0" style="40" hidden="1" customWidth="1"/>
    <col min="6146" max="6146" width="3.28515625" style="40" customWidth="1"/>
    <col min="6147" max="6147" width="3.140625" style="40" customWidth="1"/>
    <col min="6148" max="6148" width="4.5703125" style="40" customWidth="1"/>
    <col min="6149" max="6149" width="56.140625" style="40" customWidth="1"/>
    <col min="6150" max="6150" width="0" style="40" hidden="1" customWidth="1"/>
    <col min="6151" max="6155" width="9" style="40" customWidth="1"/>
    <col min="6156" max="6400" width="9.140625" style="40"/>
    <col min="6401" max="6401" width="0" style="40" hidden="1" customWidth="1"/>
    <col min="6402" max="6402" width="3.28515625" style="40" customWidth="1"/>
    <col min="6403" max="6403" width="3.140625" style="40" customWidth="1"/>
    <col min="6404" max="6404" width="4.5703125" style="40" customWidth="1"/>
    <col min="6405" max="6405" width="56.140625" style="40" customWidth="1"/>
    <col min="6406" max="6406" width="0" style="40" hidden="1" customWidth="1"/>
    <col min="6407" max="6411" width="9" style="40" customWidth="1"/>
    <col min="6412" max="6656" width="9.140625" style="40"/>
    <col min="6657" max="6657" width="0" style="40" hidden="1" customWidth="1"/>
    <col min="6658" max="6658" width="3.28515625" style="40" customWidth="1"/>
    <col min="6659" max="6659" width="3.140625" style="40" customWidth="1"/>
    <col min="6660" max="6660" width="4.5703125" style="40" customWidth="1"/>
    <col min="6661" max="6661" width="56.140625" style="40" customWidth="1"/>
    <col min="6662" max="6662" width="0" style="40" hidden="1" customWidth="1"/>
    <col min="6663" max="6667" width="9" style="40" customWidth="1"/>
    <col min="6668" max="6912" width="9.140625" style="40"/>
    <col min="6913" max="6913" width="0" style="40" hidden="1" customWidth="1"/>
    <col min="6914" max="6914" width="3.28515625" style="40" customWidth="1"/>
    <col min="6915" max="6915" width="3.140625" style="40" customWidth="1"/>
    <col min="6916" max="6916" width="4.5703125" style="40" customWidth="1"/>
    <col min="6917" max="6917" width="56.140625" style="40" customWidth="1"/>
    <col min="6918" max="6918" width="0" style="40" hidden="1" customWidth="1"/>
    <col min="6919" max="6923" width="9" style="40" customWidth="1"/>
    <col min="6924" max="7168" width="9.140625" style="40"/>
    <col min="7169" max="7169" width="0" style="40" hidden="1" customWidth="1"/>
    <col min="7170" max="7170" width="3.28515625" style="40" customWidth="1"/>
    <col min="7171" max="7171" width="3.140625" style="40" customWidth="1"/>
    <col min="7172" max="7172" width="4.5703125" style="40" customWidth="1"/>
    <col min="7173" max="7173" width="56.140625" style="40" customWidth="1"/>
    <col min="7174" max="7174" width="0" style="40" hidden="1" customWidth="1"/>
    <col min="7175" max="7179" width="9" style="40" customWidth="1"/>
    <col min="7180" max="7424" width="9.140625" style="40"/>
    <col min="7425" max="7425" width="0" style="40" hidden="1" customWidth="1"/>
    <col min="7426" max="7426" width="3.28515625" style="40" customWidth="1"/>
    <col min="7427" max="7427" width="3.140625" style="40" customWidth="1"/>
    <col min="7428" max="7428" width="4.5703125" style="40" customWidth="1"/>
    <col min="7429" max="7429" width="56.140625" style="40" customWidth="1"/>
    <col min="7430" max="7430" width="0" style="40" hidden="1" customWidth="1"/>
    <col min="7431" max="7435" width="9" style="40" customWidth="1"/>
    <col min="7436" max="7680" width="9.140625" style="40"/>
    <col min="7681" max="7681" width="0" style="40" hidden="1" customWidth="1"/>
    <col min="7682" max="7682" width="3.28515625" style="40" customWidth="1"/>
    <col min="7683" max="7683" width="3.140625" style="40" customWidth="1"/>
    <col min="7684" max="7684" width="4.5703125" style="40" customWidth="1"/>
    <col min="7685" max="7685" width="56.140625" style="40" customWidth="1"/>
    <col min="7686" max="7686" width="0" style="40" hidden="1" customWidth="1"/>
    <col min="7687" max="7691" width="9" style="40" customWidth="1"/>
    <col min="7692" max="7936" width="9.140625" style="40"/>
    <col min="7937" max="7937" width="0" style="40" hidden="1" customWidth="1"/>
    <col min="7938" max="7938" width="3.28515625" style="40" customWidth="1"/>
    <col min="7939" max="7939" width="3.140625" style="40" customWidth="1"/>
    <col min="7940" max="7940" width="4.5703125" style="40" customWidth="1"/>
    <col min="7941" max="7941" width="56.140625" style="40" customWidth="1"/>
    <col min="7942" max="7942" width="0" style="40" hidden="1" customWidth="1"/>
    <col min="7943" max="7947" width="9" style="40" customWidth="1"/>
    <col min="7948" max="8192" width="9.140625" style="40"/>
    <col min="8193" max="8193" width="0" style="40" hidden="1" customWidth="1"/>
    <col min="8194" max="8194" width="3.28515625" style="40" customWidth="1"/>
    <col min="8195" max="8195" width="3.140625" style="40" customWidth="1"/>
    <col min="8196" max="8196" width="4.5703125" style="40" customWidth="1"/>
    <col min="8197" max="8197" width="56.140625" style="40" customWidth="1"/>
    <col min="8198" max="8198" width="0" style="40" hidden="1" customWidth="1"/>
    <col min="8199" max="8203" width="9" style="40" customWidth="1"/>
    <col min="8204" max="8448" width="9.140625" style="40"/>
    <col min="8449" max="8449" width="0" style="40" hidden="1" customWidth="1"/>
    <col min="8450" max="8450" width="3.28515625" style="40" customWidth="1"/>
    <col min="8451" max="8451" width="3.140625" style="40" customWidth="1"/>
    <col min="8452" max="8452" width="4.5703125" style="40" customWidth="1"/>
    <col min="8453" max="8453" width="56.140625" style="40" customWidth="1"/>
    <col min="8454" max="8454" width="0" style="40" hidden="1" customWidth="1"/>
    <col min="8455" max="8459" width="9" style="40" customWidth="1"/>
    <col min="8460" max="8704" width="9.140625" style="40"/>
    <col min="8705" max="8705" width="0" style="40" hidden="1" customWidth="1"/>
    <col min="8706" max="8706" width="3.28515625" style="40" customWidth="1"/>
    <col min="8707" max="8707" width="3.140625" style="40" customWidth="1"/>
    <col min="8708" max="8708" width="4.5703125" style="40" customWidth="1"/>
    <col min="8709" max="8709" width="56.140625" style="40" customWidth="1"/>
    <col min="8710" max="8710" width="0" style="40" hidden="1" customWidth="1"/>
    <col min="8711" max="8715" width="9" style="40" customWidth="1"/>
    <col min="8716" max="8960" width="9.140625" style="40"/>
    <col min="8961" max="8961" width="0" style="40" hidden="1" customWidth="1"/>
    <col min="8962" max="8962" width="3.28515625" style="40" customWidth="1"/>
    <col min="8963" max="8963" width="3.140625" style="40" customWidth="1"/>
    <col min="8964" max="8964" width="4.5703125" style="40" customWidth="1"/>
    <col min="8965" max="8965" width="56.140625" style="40" customWidth="1"/>
    <col min="8966" max="8966" width="0" style="40" hidden="1" customWidth="1"/>
    <col min="8967" max="8971" width="9" style="40" customWidth="1"/>
    <col min="8972" max="9216" width="9.140625" style="40"/>
    <col min="9217" max="9217" width="0" style="40" hidden="1" customWidth="1"/>
    <col min="9218" max="9218" width="3.28515625" style="40" customWidth="1"/>
    <col min="9219" max="9219" width="3.140625" style="40" customWidth="1"/>
    <col min="9220" max="9220" width="4.5703125" style="40" customWidth="1"/>
    <col min="9221" max="9221" width="56.140625" style="40" customWidth="1"/>
    <col min="9222" max="9222" width="0" style="40" hidden="1" customWidth="1"/>
    <col min="9223" max="9227" width="9" style="40" customWidth="1"/>
    <col min="9228" max="9472" width="9.140625" style="40"/>
    <col min="9473" max="9473" width="0" style="40" hidden="1" customWidth="1"/>
    <col min="9474" max="9474" width="3.28515625" style="40" customWidth="1"/>
    <col min="9475" max="9475" width="3.140625" style="40" customWidth="1"/>
    <col min="9476" max="9476" width="4.5703125" style="40" customWidth="1"/>
    <col min="9477" max="9477" width="56.140625" style="40" customWidth="1"/>
    <col min="9478" max="9478" width="0" style="40" hidden="1" customWidth="1"/>
    <col min="9479" max="9483" width="9" style="40" customWidth="1"/>
    <col min="9484" max="9728" width="9.140625" style="40"/>
    <col min="9729" max="9729" width="0" style="40" hidden="1" customWidth="1"/>
    <col min="9730" max="9730" width="3.28515625" style="40" customWidth="1"/>
    <col min="9731" max="9731" width="3.140625" style="40" customWidth="1"/>
    <col min="9732" max="9732" width="4.5703125" style="40" customWidth="1"/>
    <col min="9733" max="9733" width="56.140625" style="40" customWidth="1"/>
    <col min="9734" max="9734" width="0" style="40" hidden="1" customWidth="1"/>
    <col min="9735" max="9739" width="9" style="40" customWidth="1"/>
    <col min="9740" max="9984" width="9.140625" style="40"/>
    <col min="9985" max="9985" width="0" style="40" hidden="1" customWidth="1"/>
    <col min="9986" max="9986" width="3.28515625" style="40" customWidth="1"/>
    <col min="9987" max="9987" width="3.140625" style="40" customWidth="1"/>
    <col min="9988" max="9988" width="4.5703125" style="40" customWidth="1"/>
    <col min="9989" max="9989" width="56.140625" style="40" customWidth="1"/>
    <col min="9990" max="9990" width="0" style="40" hidden="1" customWidth="1"/>
    <col min="9991" max="9995" width="9" style="40" customWidth="1"/>
    <col min="9996" max="10240" width="9.140625" style="40"/>
    <col min="10241" max="10241" width="0" style="40" hidden="1" customWidth="1"/>
    <col min="10242" max="10242" width="3.28515625" style="40" customWidth="1"/>
    <col min="10243" max="10243" width="3.140625" style="40" customWidth="1"/>
    <col min="10244" max="10244" width="4.5703125" style="40" customWidth="1"/>
    <col min="10245" max="10245" width="56.140625" style="40" customWidth="1"/>
    <col min="10246" max="10246" width="0" style="40" hidden="1" customWidth="1"/>
    <col min="10247" max="10251" width="9" style="40" customWidth="1"/>
    <col min="10252" max="10496" width="9.140625" style="40"/>
    <col min="10497" max="10497" width="0" style="40" hidden="1" customWidth="1"/>
    <col min="10498" max="10498" width="3.28515625" style="40" customWidth="1"/>
    <col min="10499" max="10499" width="3.140625" style="40" customWidth="1"/>
    <col min="10500" max="10500" width="4.5703125" style="40" customWidth="1"/>
    <col min="10501" max="10501" width="56.140625" style="40" customWidth="1"/>
    <col min="10502" max="10502" width="0" style="40" hidden="1" customWidth="1"/>
    <col min="10503" max="10507" width="9" style="40" customWidth="1"/>
    <col min="10508" max="10752" width="9.140625" style="40"/>
    <col min="10753" max="10753" width="0" style="40" hidden="1" customWidth="1"/>
    <col min="10754" max="10754" width="3.28515625" style="40" customWidth="1"/>
    <col min="10755" max="10755" width="3.140625" style="40" customWidth="1"/>
    <col min="10756" max="10756" width="4.5703125" style="40" customWidth="1"/>
    <col min="10757" max="10757" width="56.140625" style="40" customWidth="1"/>
    <col min="10758" max="10758" width="0" style="40" hidden="1" customWidth="1"/>
    <col min="10759" max="10763" width="9" style="40" customWidth="1"/>
    <col min="10764" max="11008" width="9.140625" style="40"/>
    <col min="11009" max="11009" width="0" style="40" hidden="1" customWidth="1"/>
    <col min="11010" max="11010" width="3.28515625" style="40" customWidth="1"/>
    <col min="11011" max="11011" width="3.140625" style="40" customWidth="1"/>
    <col min="11012" max="11012" width="4.5703125" style="40" customWidth="1"/>
    <col min="11013" max="11013" width="56.140625" style="40" customWidth="1"/>
    <col min="11014" max="11014" width="0" style="40" hidden="1" customWidth="1"/>
    <col min="11015" max="11019" width="9" style="40" customWidth="1"/>
    <col min="11020" max="11264" width="9.140625" style="40"/>
    <col min="11265" max="11265" width="0" style="40" hidden="1" customWidth="1"/>
    <col min="11266" max="11266" width="3.28515625" style="40" customWidth="1"/>
    <col min="11267" max="11267" width="3.140625" style="40" customWidth="1"/>
    <col min="11268" max="11268" width="4.5703125" style="40" customWidth="1"/>
    <col min="11269" max="11269" width="56.140625" style="40" customWidth="1"/>
    <col min="11270" max="11270" width="0" style="40" hidden="1" customWidth="1"/>
    <col min="11271" max="11275" width="9" style="40" customWidth="1"/>
    <col min="11276" max="11520" width="9.140625" style="40"/>
    <col min="11521" max="11521" width="0" style="40" hidden="1" customWidth="1"/>
    <col min="11522" max="11522" width="3.28515625" style="40" customWidth="1"/>
    <col min="11523" max="11523" width="3.140625" style="40" customWidth="1"/>
    <col min="11524" max="11524" width="4.5703125" style="40" customWidth="1"/>
    <col min="11525" max="11525" width="56.140625" style="40" customWidth="1"/>
    <col min="11526" max="11526" width="0" style="40" hidden="1" customWidth="1"/>
    <col min="11527" max="11531" width="9" style="40" customWidth="1"/>
    <col min="11532" max="11776" width="9.140625" style="40"/>
    <col min="11777" max="11777" width="0" style="40" hidden="1" customWidth="1"/>
    <col min="11778" max="11778" width="3.28515625" style="40" customWidth="1"/>
    <col min="11779" max="11779" width="3.140625" style="40" customWidth="1"/>
    <col min="11780" max="11780" width="4.5703125" style="40" customWidth="1"/>
    <col min="11781" max="11781" width="56.140625" style="40" customWidth="1"/>
    <col min="11782" max="11782" width="0" style="40" hidden="1" customWidth="1"/>
    <col min="11783" max="11787" width="9" style="40" customWidth="1"/>
    <col min="11788" max="12032" width="9.140625" style="40"/>
    <col min="12033" max="12033" width="0" style="40" hidden="1" customWidth="1"/>
    <col min="12034" max="12034" width="3.28515625" style="40" customWidth="1"/>
    <col min="12035" max="12035" width="3.140625" style="40" customWidth="1"/>
    <col min="12036" max="12036" width="4.5703125" style="40" customWidth="1"/>
    <col min="12037" max="12037" width="56.140625" style="40" customWidth="1"/>
    <col min="12038" max="12038" width="0" style="40" hidden="1" customWidth="1"/>
    <col min="12039" max="12043" width="9" style="40" customWidth="1"/>
    <col min="12044" max="12288" width="9.140625" style="40"/>
    <col min="12289" max="12289" width="0" style="40" hidden="1" customWidth="1"/>
    <col min="12290" max="12290" width="3.28515625" style="40" customWidth="1"/>
    <col min="12291" max="12291" width="3.140625" style="40" customWidth="1"/>
    <col min="12292" max="12292" width="4.5703125" style="40" customWidth="1"/>
    <col min="12293" max="12293" width="56.140625" style="40" customWidth="1"/>
    <col min="12294" max="12294" width="0" style="40" hidden="1" customWidth="1"/>
    <col min="12295" max="12299" width="9" style="40" customWidth="1"/>
    <col min="12300" max="12544" width="9.140625" style="40"/>
    <col min="12545" max="12545" width="0" style="40" hidden="1" customWidth="1"/>
    <col min="12546" max="12546" width="3.28515625" style="40" customWidth="1"/>
    <col min="12547" max="12547" width="3.140625" style="40" customWidth="1"/>
    <col min="12548" max="12548" width="4.5703125" style="40" customWidth="1"/>
    <col min="12549" max="12549" width="56.140625" style="40" customWidth="1"/>
    <col min="12550" max="12550" width="0" style="40" hidden="1" customWidth="1"/>
    <col min="12551" max="12555" width="9" style="40" customWidth="1"/>
    <col min="12556" max="12800" width="9.140625" style="40"/>
    <col min="12801" max="12801" width="0" style="40" hidden="1" customWidth="1"/>
    <col min="12802" max="12802" width="3.28515625" style="40" customWidth="1"/>
    <col min="12803" max="12803" width="3.140625" style="40" customWidth="1"/>
    <col min="12804" max="12804" width="4.5703125" style="40" customWidth="1"/>
    <col min="12805" max="12805" width="56.140625" style="40" customWidth="1"/>
    <col min="12806" max="12806" width="0" style="40" hidden="1" customWidth="1"/>
    <col min="12807" max="12811" width="9" style="40" customWidth="1"/>
    <col min="12812" max="13056" width="9.140625" style="40"/>
    <col min="13057" max="13057" width="0" style="40" hidden="1" customWidth="1"/>
    <col min="13058" max="13058" width="3.28515625" style="40" customWidth="1"/>
    <col min="13059" max="13059" width="3.140625" style="40" customWidth="1"/>
    <col min="13060" max="13060" width="4.5703125" style="40" customWidth="1"/>
    <col min="13061" max="13061" width="56.140625" style="40" customWidth="1"/>
    <col min="13062" max="13062" width="0" style="40" hidden="1" customWidth="1"/>
    <col min="13063" max="13067" width="9" style="40" customWidth="1"/>
    <col min="13068" max="13312" width="9.140625" style="40"/>
    <col min="13313" max="13313" width="0" style="40" hidden="1" customWidth="1"/>
    <col min="13314" max="13314" width="3.28515625" style="40" customWidth="1"/>
    <col min="13315" max="13315" width="3.140625" style="40" customWidth="1"/>
    <col min="13316" max="13316" width="4.5703125" style="40" customWidth="1"/>
    <col min="13317" max="13317" width="56.140625" style="40" customWidth="1"/>
    <col min="13318" max="13318" width="0" style="40" hidden="1" customWidth="1"/>
    <col min="13319" max="13323" width="9" style="40" customWidth="1"/>
    <col min="13324" max="13568" width="9.140625" style="40"/>
    <col min="13569" max="13569" width="0" style="40" hidden="1" customWidth="1"/>
    <col min="13570" max="13570" width="3.28515625" style="40" customWidth="1"/>
    <col min="13571" max="13571" width="3.140625" style="40" customWidth="1"/>
    <col min="13572" max="13572" width="4.5703125" style="40" customWidth="1"/>
    <col min="13573" max="13573" width="56.140625" style="40" customWidth="1"/>
    <col min="13574" max="13574" width="0" style="40" hidden="1" customWidth="1"/>
    <col min="13575" max="13579" width="9" style="40" customWidth="1"/>
    <col min="13580" max="13824" width="9.140625" style="40"/>
    <col min="13825" max="13825" width="0" style="40" hidden="1" customWidth="1"/>
    <col min="13826" max="13826" width="3.28515625" style="40" customWidth="1"/>
    <col min="13827" max="13827" width="3.140625" style="40" customWidth="1"/>
    <col min="13828" max="13828" width="4.5703125" style="40" customWidth="1"/>
    <col min="13829" max="13829" width="56.140625" style="40" customWidth="1"/>
    <col min="13830" max="13830" width="0" style="40" hidden="1" customWidth="1"/>
    <col min="13831" max="13835" width="9" style="40" customWidth="1"/>
    <col min="13836" max="14080" width="9.140625" style="40"/>
    <col min="14081" max="14081" width="0" style="40" hidden="1" customWidth="1"/>
    <col min="14082" max="14082" width="3.28515625" style="40" customWidth="1"/>
    <col min="14083" max="14083" width="3.140625" style="40" customWidth="1"/>
    <col min="14084" max="14084" width="4.5703125" style="40" customWidth="1"/>
    <col min="14085" max="14085" width="56.140625" style="40" customWidth="1"/>
    <col min="14086" max="14086" width="0" style="40" hidden="1" customWidth="1"/>
    <col min="14087" max="14091" width="9" style="40" customWidth="1"/>
    <col min="14092" max="14336" width="9.140625" style="40"/>
    <col min="14337" max="14337" width="0" style="40" hidden="1" customWidth="1"/>
    <col min="14338" max="14338" width="3.28515625" style="40" customWidth="1"/>
    <col min="14339" max="14339" width="3.140625" style="40" customWidth="1"/>
    <col min="14340" max="14340" width="4.5703125" style="40" customWidth="1"/>
    <col min="14341" max="14341" width="56.140625" style="40" customWidth="1"/>
    <col min="14342" max="14342" width="0" style="40" hidden="1" customWidth="1"/>
    <col min="14343" max="14347" width="9" style="40" customWidth="1"/>
    <col min="14348" max="14592" width="9.140625" style="40"/>
    <col min="14593" max="14593" width="0" style="40" hidden="1" customWidth="1"/>
    <col min="14594" max="14594" width="3.28515625" style="40" customWidth="1"/>
    <col min="14595" max="14595" width="3.140625" style="40" customWidth="1"/>
    <col min="14596" max="14596" width="4.5703125" style="40" customWidth="1"/>
    <col min="14597" max="14597" width="56.140625" style="40" customWidth="1"/>
    <col min="14598" max="14598" width="0" style="40" hidden="1" customWidth="1"/>
    <col min="14599" max="14603" width="9" style="40" customWidth="1"/>
    <col min="14604" max="14848" width="9.140625" style="40"/>
    <col min="14849" max="14849" width="0" style="40" hidden="1" customWidth="1"/>
    <col min="14850" max="14850" width="3.28515625" style="40" customWidth="1"/>
    <col min="14851" max="14851" width="3.140625" style="40" customWidth="1"/>
    <col min="14852" max="14852" width="4.5703125" style="40" customWidth="1"/>
    <col min="14853" max="14853" width="56.140625" style="40" customWidth="1"/>
    <col min="14854" max="14854" width="0" style="40" hidden="1" customWidth="1"/>
    <col min="14855" max="14859" width="9" style="40" customWidth="1"/>
    <col min="14860" max="15104" width="9.140625" style="40"/>
    <col min="15105" max="15105" width="0" style="40" hidden="1" customWidth="1"/>
    <col min="15106" max="15106" width="3.28515625" style="40" customWidth="1"/>
    <col min="15107" max="15107" width="3.140625" style="40" customWidth="1"/>
    <col min="15108" max="15108" width="4.5703125" style="40" customWidth="1"/>
    <col min="15109" max="15109" width="56.140625" style="40" customWidth="1"/>
    <col min="15110" max="15110" width="0" style="40" hidden="1" customWidth="1"/>
    <col min="15111" max="15115" width="9" style="40" customWidth="1"/>
    <col min="15116" max="15360" width="9.140625" style="40"/>
    <col min="15361" max="15361" width="0" style="40" hidden="1" customWidth="1"/>
    <col min="15362" max="15362" width="3.28515625" style="40" customWidth="1"/>
    <col min="15363" max="15363" width="3.140625" style="40" customWidth="1"/>
    <col min="15364" max="15364" width="4.5703125" style="40" customWidth="1"/>
    <col min="15365" max="15365" width="56.140625" style="40" customWidth="1"/>
    <col min="15366" max="15366" width="0" style="40" hidden="1" customWidth="1"/>
    <col min="15367" max="15371" width="9" style="40" customWidth="1"/>
    <col min="15372" max="15616" width="9.140625" style="40"/>
    <col min="15617" max="15617" width="0" style="40" hidden="1" customWidth="1"/>
    <col min="15618" max="15618" width="3.28515625" style="40" customWidth="1"/>
    <col min="15619" max="15619" width="3.140625" style="40" customWidth="1"/>
    <col min="15620" max="15620" width="4.5703125" style="40" customWidth="1"/>
    <col min="15621" max="15621" width="56.140625" style="40" customWidth="1"/>
    <col min="15622" max="15622" width="0" style="40" hidden="1" customWidth="1"/>
    <col min="15623" max="15627" width="9" style="40" customWidth="1"/>
    <col min="15628" max="15872" width="9.140625" style="40"/>
    <col min="15873" max="15873" width="0" style="40" hidden="1" customWidth="1"/>
    <col min="15874" max="15874" width="3.28515625" style="40" customWidth="1"/>
    <col min="15875" max="15875" width="3.140625" style="40" customWidth="1"/>
    <col min="15876" max="15876" width="4.5703125" style="40" customWidth="1"/>
    <col min="15877" max="15877" width="56.140625" style="40" customWidth="1"/>
    <col min="15878" max="15878" width="0" style="40" hidden="1" customWidth="1"/>
    <col min="15879" max="15883" width="9" style="40" customWidth="1"/>
    <col min="15884" max="16128" width="9.140625" style="40"/>
    <col min="16129" max="16129" width="0" style="40" hidden="1" customWidth="1"/>
    <col min="16130" max="16130" width="3.28515625" style="40" customWidth="1"/>
    <col min="16131" max="16131" width="3.140625" style="40" customWidth="1"/>
    <col min="16132" max="16132" width="4.5703125" style="40" customWidth="1"/>
    <col min="16133" max="16133" width="56.140625" style="40" customWidth="1"/>
    <col min="16134" max="16134" width="0" style="40" hidden="1" customWidth="1"/>
    <col min="16135" max="16139" width="9" style="40" customWidth="1"/>
    <col min="16140" max="16384" width="9.140625" style="40"/>
  </cols>
  <sheetData>
    <row r="1" spans="1:12" s="47" customFormat="1" ht="15" hidden="1" customHeight="1" x14ac:dyDescent="0.25">
      <c r="A1" s="41"/>
      <c r="B1" s="42"/>
      <c r="C1" s="42"/>
      <c r="D1" s="43"/>
      <c r="E1" s="44"/>
      <c r="F1" s="45"/>
      <c r="G1" s="46"/>
      <c r="H1" s="46"/>
      <c r="I1" s="46"/>
      <c r="J1" s="46"/>
      <c r="K1" s="46"/>
    </row>
    <row r="2" spans="1:12" x14ac:dyDescent="0.25">
      <c r="E2" s="50"/>
      <c r="F2" s="51"/>
      <c r="H2" s="50"/>
      <c r="I2" s="50"/>
      <c r="K2" s="50" t="s">
        <v>276</v>
      </c>
    </row>
    <row r="3" spans="1:12" x14ac:dyDescent="0.25">
      <c r="E3" s="52"/>
      <c r="F3" s="52"/>
      <c r="H3" s="52"/>
      <c r="I3" s="52"/>
      <c r="K3" s="52" t="s">
        <v>82</v>
      </c>
    </row>
    <row r="4" spans="1:12" x14ac:dyDescent="0.25">
      <c r="E4" s="53"/>
      <c r="F4" s="53"/>
      <c r="H4" s="53"/>
      <c r="I4" s="53"/>
      <c r="K4" s="53" t="str">
        <f>CONCATENATE("МО ","""",LEFT(H13,FIND("*",H13,1)-1),""" ")</f>
        <v xml:space="preserve">МО "Большеолыпское" </v>
      </c>
    </row>
    <row r="5" spans="1:12" x14ac:dyDescent="0.25">
      <c r="E5" s="14"/>
      <c r="F5" s="14"/>
      <c r="H5" s="14"/>
      <c r="I5" s="14"/>
      <c r="K5" s="14" t="str">
        <f>"от__ ________ "&amp;VALUE(RIGHT(H13,4))&amp;" года  №_____"</f>
        <v>от__ ________ 2014 года  №_____</v>
      </c>
    </row>
    <row r="6" spans="1:12" x14ac:dyDescent="0.25">
      <c r="G6" s="14"/>
      <c r="H6" s="14"/>
      <c r="I6" s="14"/>
      <c r="J6" s="14"/>
      <c r="K6" s="14"/>
    </row>
    <row r="7" spans="1:12" ht="15.75" x14ac:dyDescent="0.25">
      <c r="E7" s="154" t="s">
        <v>2</v>
      </c>
      <c r="F7" s="154"/>
      <c r="G7" s="154"/>
      <c r="H7" s="154"/>
      <c r="I7" s="154"/>
      <c r="J7" s="154"/>
      <c r="K7" s="154"/>
    </row>
    <row r="8" spans="1:12" ht="15.75" x14ac:dyDescent="0.25">
      <c r="B8" s="154" t="s">
        <v>83</v>
      </c>
      <c r="C8" s="154"/>
      <c r="D8" s="154"/>
      <c r="E8" s="154"/>
      <c r="F8" s="154"/>
      <c r="G8" s="154"/>
      <c r="H8" s="154"/>
      <c r="I8" s="154"/>
      <c r="J8" s="154"/>
      <c r="K8" s="154"/>
    </row>
    <row r="9" spans="1:12" ht="15.75" customHeight="1" x14ac:dyDescent="0.25">
      <c r="B9" s="54"/>
      <c r="C9" s="15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"Большеолыпское"   за 2013 год</v>
      </c>
      <c r="D9" s="155"/>
      <c r="E9" s="155"/>
      <c r="F9" s="155"/>
      <c r="G9" s="155"/>
      <c r="H9" s="155"/>
      <c r="I9" s="155"/>
      <c r="J9" s="155"/>
      <c r="K9" s="155"/>
    </row>
    <row r="10" spans="1:12" x14ac:dyDescent="0.25">
      <c r="G10" s="55"/>
      <c r="I10" s="55"/>
      <c r="J10" s="55"/>
      <c r="K10" s="55" t="s">
        <v>84</v>
      </c>
    </row>
    <row r="11" spans="1:12" s="47" customFormat="1" ht="83.25" customHeight="1" x14ac:dyDescent="0.25">
      <c r="A11" s="41"/>
      <c r="B11" s="56" t="s">
        <v>85</v>
      </c>
      <c r="C11" s="56" t="s">
        <v>86</v>
      </c>
      <c r="D11" s="57" t="s">
        <v>87</v>
      </c>
      <c r="E11" s="57"/>
      <c r="F11" s="58"/>
      <c r="G11" s="59" t="str">
        <f>CONCATENATE("Исполнение на ",RIGHT(G13,10))</f>
        <v>Исполнение на 01.01.2013</v>
      </c>
      <c r="H11" s="60" t="str">
        <f>CONCATENATE("Уточнён-ный план на ",IF(MID(H13,FIND("*",H13,1)+4,2)="01",CONCATENATE(TEXT(VALUE(RIGHT(H13,4)-1),"0000")," год"),CONCATENATE(RIGHT(H13,4)," год")))</f>
        <v>Уточнён-ный план на 2013 год</v>
      </c>
      <c r="I11" s="59" t="str">
        <f>CONCATENATE("Исполнение на ",RIGHT(H13,10))</f>
        <v>Исполнение на 01.01.2014</v>
      </c>
      <c r="J11" s="60" t="s">
        <v>88</v>
      </c>
      <c r="K11" s="60" t="s">
        <v>89</v>
      </c>
      <c r="L11" s="40"/>
    </row>
    <row r="12" spans="1:12" s="64" customFormat="1" ht="45.75" hidden="1" customHeight="1" x14ac:dyDescent="0.25">
      <c r="A12" s="61" t="s">
        <v>90</v>
      </c>
      <c r="B12" s="61" t="s">
        <v>91</v>
      </c>
      <c r="C12" s="61" t="s">
        <v>92</v>
      </c>
      <c r="D12" s="62" t="s">
        <v>93</v>
      </c>
      <c r="E12" s="61" t="s">
        <v>94</v>
      </c>
      <c r="F12" s="61" t="s">
        <v>95</v>
      </c>
      <c r="G12" s="63" t="s">
        <v>263</v>
      </c>
      <c r="H12" s="63" t="s">
        <v>264</v>
      </c>
      <c r="I12" s="63" t="s">
        <v>265</v>
      </c>
      <c r="J12" s="63" t="s">
        <v>14</v>
      </c>
      <c r="K12" s="63" t="s">
        <v>15</v>
      </c>
    </row>
    <row r="13" spans="1:12" s="68" customFormat="1" ht="36.75" hidden="1" customHeight="1" x14ac:dyDescent="0.2">
      <c r="A13" s="65" t="s">
        <v>96</v>
      </c>
      <c r="B13" s="65" t="s">
        <v>85</v>
      </c>
      <c r="C13" s="65" t="s">
        <v>86</v>
      </c>
      <c r="D13" s="66" t="s">
        <v>97</v>
      </c>
      <c r="E13" s="65" t="s">
        <v>87</v>
      </c>
      <c r="F13" s="65" t="s">
        <v>98</v>
      </c>
      <c r="G13" s="67" t="s">
        <v>255</v>
      </c>
      <c r="H13" s="67" t="s">
        <v>256</v>
      </c>
      <c r="I13" s="67" t="s">
        <v>20</v>
      </c>
      <c r="J13" s="67" t="s">
        <v>7</v>
      </c>
      <c r="K13" s="67" t="s">
        <v>23</v>
      </c>
    </row>
    <row r="14" spans="1:12" s="76" customFormat="1" ht="13.5" hidden="1" customHeight="1" x14ac:dyDescent="0.2">
      <c r="A14" s="69" t="s">
        <v>97</v>
      </c>
      <c r="B14" s="70" t="s">
        <v>97</v>
      </c>
      <c r="C14" s="70" t="s">
        <v>97</v>
      </c>
      <c r="D14" s="71"/>
      <c r="E14" s="72" t="s">
        <v>99</v>
      </c>
      <c r="F14" s="73" t="s">
        <v>97</v>
      </c>
      <c r="G14" s="74">
        <v>2303.1</v>
      </c>
      <c r="H14" s="74">
        <v>2346.81</v>
      </c>
      <c r="I14" s="74">
        <v>2311.0700000000002</v>
      </c>
      <c r="J14" s="75">
        <v>100.3</v>
      </c>
      <c r="K14" s="75">
        <v>98.5</v>
      </c>
    </row>
    <row r="15" spans="1:12" s="68" customFormat="1" ht="14.25" x14ac:dyDescent="0.2">
      <c r="A15" s="65" t="s">
        <v>100</v>
      </c>
      <c r="B15" s="70" t="s">
        <v>33</v>
      </c>
      <c r="C15" s="70"/>
      <c r="D15" s="71"/>
      <c r="E15" s="77" t="s">
        <v>101</v>
      </c>
      <c r="F15" s="73" t="s">
        <v>97</v>
      </c>
      <c r="G15" s="74">
        <v>987.19</v>
      </c>
      <c r="H15" s="74">
        <v>1089.68</v>
      </c>
      <c r="I15" s="74">
        <v>1075.71</v>
      </c>
      <c r="J15" s="75">
        <v>109</v>
      </c>
      <c r="K15" s="75">
        <v>98.7</v>
      </c>
    </row>
    <row r="16" spans="1:12" s="47" customFormat="1" ht="24.75" x14ac:dyDescent="0.25">
      <c r="A16" s="41" t="s">
        <v>102</v>
      </c>
      <c r="B16" s="42" t="s">
        <v>33</v>
      </c>
      <c r="C16" s="42" t="s">
        <v>103</v>
      </c>
      <c r="D16" s="43"/>
      <c r="E16" s="44" t="s">
        <v>104</v>
      </c>
      <c r="F16" s="45" t="s">
        <v>97</v>
      </c>
      <c r="G16" s="78">
        <v>346.47</v>
      </c>
      <c r="H16" s="78">
        <v>433</v>
      </c>
      <c r="I16" s="78">
        <v>430.21</v>
      </c>
      <c r="J16" s="46">
        <v>124.2</v>
      </c>
      <c r="K16" s="46">
        <v>99.4</v>
      </c>
    </row>
    <row r="17" spans="1:11" s="64" customFormat="1" ht="28.5" x14ac:dyDescent="0.25">
      <c r="A17" s="61" t="s">
        <v>102</v>
      </c>
      <c r="B17" s="79"/>
      <c r="C17" s="79"/>
      <c r="D17" s="80" t="s">
        <v>105</v>
      </c>
      <c r="E17" s="81" t="s">
        <v>106</v>
      </c>
      <c r="F17" s="82" t="s">
        <v>107</v>
      </c>
      <c r="G17" s="83">
        <v>346.47</v>
      </c>
      <c r="H17" s="83">
        <v>364</v>
      </c>
      <c r="I17" s="83">
        <v>361.21</v>
      </c>
      <c r="J17" s="84">
        <v>104.3</v>
      </c>
      <c r="K17" s="84">
        <v>99.2</v>
      </c>
    </row>
    <row r="18" spans="1:11" s="64" customFormat="1" ht="28.5" x14ac:dyDescent="0.25">
      <c r="A18" s="61" t="s">
        <v>102</v>
      </c>
      <c r="B18" s="79"/>
      <c r="C18" s="79"/>
      <c r="D18" s="80" t="s">
        <v>105</v>
      </c>
      <c r="E18" s="81" t="s">
        <v>108</v>
      </c>
      <c r="F18" s="82" t="s">
        <v>109</v>
      </c>
      <c r="G18" s="83"/>
      <c r="H18" s="83">
        <v>69</v>
      </c>
      <c r="I18" s="83">
        <v>69</v>
      </c>
      <c r="J18" s="84"/>
      <c r="K18" s="84">
        <v>100</v>
      </c>
    </row>
    <row r="19" spans="1:11" s="47" customFormat="1" ht="36.75" x14ac:dyDescent="0.25">
      <c r="A19" s="41" t="s">
        <v>110</v>
      </c>
      <c r="B19" s="42" t="s">
        <v>33</v>
      </c>
      <c r="C19" s="42" t="s">
        <v>111</v>
      </c>
      <c r="D19" s="43"/>
      <c r="E19" s="44" t="s">
        <v>112</v>
      </c>
      <c r="F19" s="45" t="s">
        <v>97</v>
      </c>
      <c r="G19" s="78">
        <v>636.83000000000004</v>
      </c>
      <c r="H19" s="78">
        <v>656.68</v>
      </c>
      <c r="I19" s="78">
        <v>645.5</v>
      </c>
      <c r="J19" s="46">
        <v>101.4</v>
      </c>
      <c r="K19" s="46">
        <v>98.3</v>
      </c>
    </row>
    <row r="20" spans="1:11" s="47" customFormat="1" ht="24.75" x14ac:dyDescent="0.25">
      <c r="A20" s="41" t="s">
        <v>110</v>
      </c>
      <c r="B20" s="42"/>
      <c r="C20" s="42"/>
      <c r="D20" s="43" t="s">
        <v>105</v>
      </c>
      <c r="E20" s="44" t="s">
        <v>113</v>
      </c>
      <c r="F20" s="45" t="s">
        <v>114</v>
      </c>
      <c r="G20" s="78">
        <v>603.16999999999996</v>
      </c>
      <c r="H20" s="78">
        <v>549.38</v>
      </c>
      <c r="I20" s="78">
        <v>538.27</v>
      </c>
      <c r="J20" s="46">
        <v>89.2</v>
      </c>
      <c r="K20" s="46">
        <v>98</v>
      </c>
    </row>
    <row r="21" spans="1:11" s="47" customFormat="1" ht="36.75" x14ac:dyDescent="0.25">
      <c r="A21" s="41" t="s">
        <v>110</v>
      </c>
      <c r="B21" s="42"/>
      <c r="C21" s="42"/>
      <c r="D21" s="43" t="s">
        <v>105</v>
      </c>
      <c r="E21" s="44" t="s">
        <v>115</v>
      </c>
      <c r="F21" s="45" t="s">
        <v>116</v>
      </c>
      <c r="G21" s="78">
        <v>16.66</v>
      </c>
      <c r="H21" s="78">
        <v>20.3</v>
      </c>
      <c r="I21" s="78">
        <v>20.23</v>
      </c>
      <c r="J21" s="46">
        <v>121.4</v>
      </c>
      <c r="K21" s="46">
        <v>99.7</v>
      </c>
    </row>
    <row r="22" spans="1:11" s="64" customFormat="1" ht="28.5" x14ac:dyDescent="0.25">
      <c r="A22" s="61" t="s">
        <v>110</v>
      </c>
      <c r="B22" s="79"/>
      <c r="C22" s="79"/>
      <c r="D22" s="80" t="s">
        <v>105</v>
      </c>
      <c r="E22" s="81" t="s">
        <v>108</v>
      </c>
      <c r="F22" s="82" t="s">
        <v>109</v>
      </c>
      <c r="G22" s="83">
        <v>17</v>
      </c>
      <c r="H22" s="83">
        <v>87</v>
      </c>
      <c r="I22" s="83">
        <v>87</v>
      </c>
      <c r="J22" s="84">
        <v>511.8</v>
      </c>
      <c r="K22" s="84">
        <v>100</v>
      </c>
    </row>
    <row r="23" spans="1:11" s="47" customFormat="1" x14ac:dyDescent="0.25">
      <c r="A23" s="41" t="s">
        <v>117</v>
      </c>
      <c r="B23" s="42" t="s">
        <v>33</v>
      </c>
      <c r="C23" s="42" t="s">
        <v>118</v>
      </c>
      <c r="D23" s="43"/>
      <c r="E23" s="44" t="s">
        <v>119</v>
      </c>
      <c r="F23" s="45" t="s">
        <v>97</v>
      </c>
      <c r="G23" s="78">
        <v>3.89</v>
      </c>
      <c r="H23" s="78"/>
      <c r="I23" s="78"/>
      <c r="J23" s="46">
        <v>0</v>
      </c>
      <c r="K23" s="46"/>
    </row>
    <row r="24" spans="1:11" s="68" customFormat="1" ht="14.25" x14ac:dyDescent="0.2">
      <c r="A24" s="65" t="s">
        <v>120</v>
      </c>
      <c r="B24" s="70" t="s">
        <v>103</v>
      </c>
      <c r="C24" s="70"/>
      <c r="D24" s="71"/>
      <c r="E24" s="77" t="s">
        <v>121</v>
      </c>
      <c r="F24" s="73" t="s">
        <v>97</v>
      </c>
      <c r="G24" s="74">
        <v>48.4</v>
      </c>
      <c r="H24" s="74">
        <v>51.5</v>
      </c>
      <c r="I24" s="74">
        <v>44.97</v>
      </c>
      <c r="J24" s="75">
        <v>92.9</v>
      </c>
      <c r="K24" s="75">
        <v>87.3</v>
      </c>
    </row>
    <row r="25" spans="1:11" s="47" customFormat="1" x14ac:dyDescent="0.25">
      <c r="A25" s="41" t="s">
        <v>122</v>
      </c>
      <c r="B25" s="42" t="s">
        <v>103</v>
      </c>
      <c r="C25" s="42" t="s">
        <v>123</v>
      </c>
      <c r="D25" s="43"/>
      <c r="E25" s="44" t="s">
        <v>124</v>
      </c>
      <c r="F25" s="45" t="s">
        <v>97</v>
      </c>
      <c r="G25" s="78">
        <v>48.4</v>
      </c>
      <c r="H25" s="78">
        <v>51.5</v>
      </c>
      <c r="I25" s="78">
        <v>44.97</v>
      </c>
      <c r="J25" s="46">
        <v>92.9</v>
      </c>
      <c r="K25" s="46">
        <v>87.3</v>
      </c>
    </row>
    <row r="26" spans="1:11" s="64" customFormat="1" ht="28.5" x14ac:dyDescent="0.25">
      <c r="A26" s="61" t="s">
        <v>122</v>
      </c>
      <c r="B26" s="79"/>
      <c r="C26" s="79"/>
      <c r="D26" s="80" t="s">
        <v>105</v>
      </c>
      <c r="E26" s="81" t="s">
        <v>125</v>
      </c>
      <c r="F26" s="82" t="s">
        <v>126</v>
      </c>
      <c r="G26" s="83">
        <v>48.4</v>
      </c>
      <c r="H26" s="83">
        <v>51.5</v>
      </c>
      <c r="I26" s="83">
        <v>44.97</v>
      </c>
      <c r="J26" s="84">
        <v>92.9</v>
      </c>
      <c r="K26" s="84">
        <v>87.3</v>
      </c>
    </row>
    <row r="27" spans="1:11" s="68" customFormat="1" ht="14.25" x14ac:dyDescent="0.2">
      <c r="A27" s="65" t="s">
        <v>127</v>
      </c>
      <c r="B27" s="70" t="s">
        <v>123</v>
      </c>
      <c r="C27" s="70"/>
      <c r="D27" s="71"/>
      <c r="E27" s="77" t="s">
        <v>128</v>
      </c>
      <c r="F27" s="73" t="s">
        <v>97</v>
      </c>
      <c r="G27" s="74">
        <v>105.9</v>
      </c>
      <c r="H27" s="74">
        <v>157.63999999999999</v>
      </c>
      <c r="I27" s="74">
        <v>155.63999999999999</v>
      </c>
      <c r="J27" s="75">
        <v>147</v>
      </c>
      <c r="K27" s="75">
        <v>98.7</v>
      </c>
    </row>
    <row r="28" spans="1:11" s="47" customFormat="1" x14ac:dyDescent="0.25">
      <c r="A28" s="41" t="s">
        <v>129</v>
      </c>
      <c r="B28" s="42" t="s">
        <v>123</v>
      </c>
      <c r="C28" s="42" t="s">
        <v>49</v>
      </c>
      <c r="D28" s="43"/>
      <c r="E28" s="44" t="s">
        <v>130</v>
      </c>
      <c r="F28" s="45" t="s">
        <v>97</v>
      </c>
      <c r="G28" s="78">
        <v>105.9</v>
      </c>
      <c r="H28" s="78">
        <v>157.63999999999999</v>
      </c>
      <c r="I28" s="78">
        <v>155.63999999999999</v>
      </c>
      <c r="J28" s="46">
        <v>147</v>
      </c>
      <c r="K28" s="46">
        <v>98.7</v>
      </c>
    </row>
    <row r="29" spans="1:11" s="64" customFormat="1" ht="28.5" x14ac:dyDescent="0.25">
      <c r="A29" s="61" t="s">
        <v>129</v>
      </c>
      <c r="B29" s="79"/>
      <c r="C29" s="79"/>
      <c r="D29" s="80" t="s">
        <v>105</v>
      </c>
      <c r="E29" s="81" t="s">
        <v>131</v>
      </c>
      <c r="F29" s="82" t="s">
        <v>132</v>
      </c>
      <c r="G29" s="83"/>
      <c r="H29" s="83">
        <v>6</v>
      </c>
      <c r="I29" s="83">
        <v>4</v>
      </c>
      <c r="J29" s="84"/>
      <c r="K29" s="84">
        <v>66.7</v>
      </c>
    </row>
    <row r="30" spans="1:11" s="47" customFormat="1" ht="21.75" x14ac:dyDescent="0.25">
      <c r="A30" s="41" t="s">
        <v>129</v>
      </c>
      <c r="B30" s="42"/>
      <c r="C30" s="42"/>
      <c r="D30" s="43" t="s">
        <v>105</v>
      </c>
      <c r="E30" s="44" t="s">
        <v>131</v>
      </c>
      <c r="F30" s="45" t="s">
        <v>133</v>
      </c>
      <c r="G30" s="78">
        <v>105.9</v>
      </c>
      <c r="H30" s="78">
        <v>151.63999999999999</v>
      </c>
      <c r="I30" s="78">
        <v>151.63999999999999</v>
      </c>
      <c r="J30" s="46">
        <v>143.19999999999999</v>
      </c>
      <c r="K30" s="46">
        <v>100</v>
      </c>
    </row>
    <row r="31" spans="1:11" s="68" customFormat="1" ht="14.25" x14ac:dyDescent="0.2">
      <c r="A31" s="65" t="s">
        <v>134</v>
      </c>
      <c r="B31" s="70" t="s">
        <v>111</v>
      </c>
      <c r="C31" s="70"/>
      <c r="D31" s="71"/>
      <c r="E31" s="77" t="s">
        <v>135</v>
      </c>
      <c r="F31" s="73" t="s">
        <v>97</v>
      </c>
      <c r="G31" s="74">
        <v>398</v>
      </c>
      <c r="H31" s="74">
        <v>157.29</v>
      </c>
      <c r="I31" s="74">
        <v>147.80000000000001</v>
      </c>
      <c r="J31" s="75">
        <v>37.1</v>
      </c>
      <c r="K31" s="75">
        <v>94</v>
      </c>
    </row>
    <row r="32" spans="1:11" s="47" customFormat="1" x14ac:dyDescent="0.25">
      <c r="A32" s="41" t="s">
        <v>136</v>
      </c>
      <c r="B32" s="42" t="s">
        <v>111</v>
      </c>
      <c r="C32" s="42" t="s">
        <v>137</v>
      </c>
      <c r="D32" s="43"/>
      <c r="E32" s="44" t="s">
        <v>138</v>
      </c>
      <c r="F32" s="45" t="s">
        <v>97</v>
      </c>
      <c r="G32" s="78">
        <v>308</v>
      </c>
      <c r="H32" s="78">
        <v>157.29</v>
      </c>
      <c r="I32" s="78">
        <v>147.80000000000001</v>
      </c>
      <c r="J32" s="46">
        <v>48</v>
      </c>
      <c r="K32" s="46">
        <v>94</v>
      </c>
    </row>
    <row r="33" spans="1:11" s="47" customFormat="1" ht="21.75" x14ac:dyDescent="0.25">
      <c r="A33" s="41" t="s">
        <v>136</v>
      </c>
      <c r="B33" s="42"/>
      <c r="C33" s="42"/>
      <c r="D33" s="43" t="s">
        <v>105</v>
      </c>
      <c r="E33" s="44" t="s">
        <v>139</v>
      </c>
      <c r="F33" s="45" t="s">
        <v>140</v>
      </c>
      <c r="G33" s="78">
        <v>73</v>
      </c>
      <c r="H33" s="78">
        <v>76.290000000000006</v>
      </c>
      <c r="I33" s="78">
        <v>66.8</v>
      </c>
      <c r="J33" s="46">
        <v>91.5</v>
      </c>
      <c r="K33" s="46">
        <v>87.6</v>
      </c>
    </row>
    <row r="34" spans="1:11" s="47" customFormat="1" ht="21.75" x14ac:dyDescent="0.25">
      <c r="A34" s="41" t="s">
        <v>136</v>
      </c>
      <c r="B34" s="42"/>
      <c r="C34" s="42"/>
      <c r="D34" s="43" t="s">
        <v>105</v>
      </c>
      <c r="E34" s="44" t="s">
        <v>141</v>
      </c>
      <c r="F34" s="45" t="s">
        <v>142</v>
      </c>
      <c r="G34" s="78">
        <v>235</v>
      </c>
      <c r="H34" s="78">
        <v>81</v>
      </c>
      <c r="I34" s="78">
        <v>81</v>
      </c>
      <c r="J34" s="46">
        <v>34.5</v>
      </c>
      <c r="K34" s="46">
        <v>100</v>
      </c>
    </row>
    <row r="35" spans="1:11" s="47" customFormat="1" x14ac:dyDescent="0.25">
      <c r="A35" s="41" t="s">
        <v>143</v>
      </c>
      <c r="B35" s="42" t="s">
        <v>111</v>
      </c>
      <c r="C35" s="42" t="s">
        <v>144</v>
      </c>
      <c r="D35" s="43"/>
      <c r="E35" s="44" t="s">
        <v>145</v>
      </c>
      <c r="F35" s="45" t="s">
        <v>97</v>
      </c>
      <c r="G35" s="78">
        <v>90</v>
      </c>
      <c r="H35" s="78"/>
      <c r="I35" s="78"/>
      <c r="J35" s="46">
        <v>0</v>
      </c>
      <c r="K35" s="46"/>
    </row>
    <row r="36" spans="1:11" s="68" customFormat="1" ht="14.25" x14ac:dyDescent="0.2">
      <c r="A36" s="65" t="s">
        <v>146</v>
      </c>
      <c r="B36" s="70" t="s">
        <v>147</v>
      </c>
      <c r="C36" s="70"/>
      <c r="D36" s="71"/>
      <c r="E36" s="77" t="s">
        <v>148</v>
      </c>
      <c r="F36" s="73" t="s">
        <v>97</v>
      </c>
      <c r="G36" s="74">
        <v>112.6</v>
      </c>
      <c r="H36" s="74">
        <v>34</v>
      </c>
      <c r="I36" s="74">
        <v>30.25</v>
      </c>
      <c r="J36" s="75">
        <v>26.9</v>
      </c>
      <c r="K36" s="75">
        <v>89</v>
      </c>
    </row>
    <row r="37" spans="1:11" s="47" customFormat="1" x14ac:dyDescent="0.25">
      <c r="A37" s="41" t="s">
        <v>149</v>
      </c>
      <c r="B37" s="42" t="s">
        <v>147</v>
      </c>
      <c r="C37" s="42" t="s">
        <v>123</v>
      </c>
      <c r="D37" s="43"/>
      <c r="E37" s="44" t="s">
        <v>150</v>
      </c>
      <c r="F37" s="45" t="s">
        <v>97</v>
      </c>
      <c r="G37" s="78">
        <v>112.6</v>
      </c>
      <c r="H37" s="78">
        <v>34</v>
      </c>
      <c r="I37" s="78">
        <v>30.25</v>
      </c>
      <c r="J37" s="46">
        <v>26.9</v>
      </c>
      <c r="K37" s="46">
        <v>89</v>
      </c>
    </row>
    <row r="38" spans="1:11" s="47" customFormat="1" ht="21.75" x14ac:dyDescent="0.25">
      <c r="A38" s="41" t="s">
        <v>149</v>
      </c>
      <c r="B38" s="42"/>
      <c r="C38" s="42"/>
      <c r="D38" s="43" t="s">
        <v>105</v>
      </c>
      <c r="E38" s="44" t="s">
        <v>141</v>
      </c>
      <c r="F38" s="45" t="s">
        <v>142</v>
      </c>
      <c r="G38" s="78">
        <v>95</v>
      </c>
      <c r="H38" s="78">
        <v>20</v>
      </c>
      <c r="I38" s="78">
        <v>20</v>
      </c>
      <c r="J38" s="46">
        <v>21.1</v>
      </c>
      <c r="K38" s="46">
        <v>100</v>
      </c>
    </row>
    <row r="39" spans="1:11" s="64" customFormat="1" ht="28.5" x14ac:dyDescent="0.25">
      <c r="A39" s="61" t="s">
        <v>149</v>
      </c>
      <c r="B39" s="79"/>
      <c r="C39" s="79"/>
      <c r="D39" s="80" t="s">
        <v>105</v>
      </c>
      <c r="E39" s="81" t="s">
        <v>151</v>
      </c>
      <c r="F39" s="82" t="s">
        <v>152</v>
      </c>
      <c r="G39" s="83">
        <v>16.600000000000001</v>
      </c>
      <c r="H39" s="83">
        <v>4</v>
      </c>
      <c r="I39" s="83">
        <v>0.25</v>
      </c>
      <c r="J39" s="84">
        <v>1.5</v>
      </c>
      <c r="K39" s="84">
        <v>6.3</v>
      </c>
    </row>
    <row r="40" spans="1:11" s="64" customFormat="1" ht="28.5" x14ac:dyDescent="0.25">
      <c r="A40" s="61" t="s">
        <v>149</v>
      </c>
      <c r="B40" s="79"/>
      <c r="C40" s="79"/>
      <c r="D40" s="80" t="s">
        <v>105</v>
      </c>
      <c r="E40" s="81" t="s">
        <v>153</v>
      </c>
      <c r="F40" s="82" t="s">
        <v>154</v>
      </c>
      <c r="G40" s="83">
        <v>1</v>
      </c>
      <c r="H40" s="83">
        <v>10</v>
      </c>
      <c r="I40" s="83">
        <v>10</v>
      </c>
      <c r="J40" s="84">
        <v>1000</v>
      </c>
      <c r="K40" s="84">
        <v>100</v>
      </c>
    </row>
    <row r="41" spans="1:11" s="68" customFormat="1" ht="14.25" x14ac:dyDescent="0.2">
      <c r="A41" s="65" t="s">
        <v>266</v>
      </c>
      <c r="B41" s="70" t="s">
        <v>267</v>
      </c>
      <c r="C41" s="70"/>
      <c r="D41" s="71"/>
      <c r="E41" s="77" t="s">
        <v>268</v>
      </c>
      <c r="F41" s="73" t="s">
        <v>97</v>
      </c>
      <c r="G41" s="74">
        <v>1.1100000000000001</v>
      </c>
      <c r="H41" s="74"/>
      <c r="I41" s="74"/>
      <c r="J41" s="75">
        <v>0</v>
      </c>
      <c r="K41" s="75"/>
    </row>
    <row r="42" spans="1:11" s="47" customFormat="1" x14ac:dyDescent="0.25">
      <c r="A42" s="41" t="s">
        <v>269</v>
      </c>
      <c r="B42" s="42" t="s">
        <v>267</v>
      </c>
      <c r="C42" s="42" t="s">
        <v>267</v>
      </c>
      <c r="D42" s="43"/>
      <c r="E42" s="44" t="s">
        <v>270</v>
      </c>
      <c r="F42" s="45" t="s">
        <v>97</v>
      </c>
      <c r="G42" s="78">
        <v>1.1100000000000001</v>
      </c>
      <c r="H42" s="78"/>
      <c r="I42" s="78"/>
      <c r="J42" s="46">
        <v>0</v>
      </c>
      <c r="K42" s="46"/>
    </row>
    <row r="43" spans="1:11" s="68" customFormat="1" ht="14.25" x14ac:dyDescent="0.2">
      <c r="A43" s="65" t="s">
        <v>155</v>
      </c>
      <c r="B43" s="70" t="s">
        <v>156</v>
      </c>
      <c r="C43" s="70"/>
      <c r="D43" s="71"/>
      <c r="E43" s="77" t="s">
        <v>157</v>
      </c>
      <c r="F43" s="73" t="s">
        <v>97</v>
      </c>
      <c r="G43" s="74">
        <v>646.70000000000005</v>
      </c>
      <c r="H43" s="74">
        <v>856.7</v>
      </c>
      <c r="I43" s="74">
        <v>856.7</v>
      </c>
      <c r="J43" s="75">
        <v>132.5</v>
      </c>
      <c r="K43" s="75">
        <v>100</v>
      </c>
    </row>
    <row r="44" spans="1:11" s="47" customFormat="1" x14ac:dyDescent="0.25">
      <c r="A44" s="41" t="s">
        <v>158</v>
      </c>
      <c r="B44" s="42" t="s">
        <v>156</v>
      </c>
      <c r="C44" s="42" t="s">
        <v>33</v>
      </c>
      <c r="D44" s="43"/>
      <c r="E44" s="44" t="s">
        <v>159</v>
      </c>
      <c r="F44" s="45" t="s">
        <v>97</v>
      </c>
      <c r="G44" s="78">
        <v>646.70000000000005</v>
      </c>
      <c r="H44" s="78">
        <v>856.7</v>
      </c>
      <c r="I44" s="78">
        <v>856.7</v>
      </c>
      <c r="J44" s="46">
        <v>132.5</v>
      </c>
      <c r="K44" s="46">
        <v>100</v>
      </c>
    </row>
    <row r="45" spans="1:11" s="47" customFormat="1" ht="21.75" x14ac:dyDescent="0.25">
      <c r="A45" s="41" t="s">
        <v>158</v>
      </c>
      <c r="B45" s="42"/>
      <c r="C45" s="42"/>
      <c r="D45" s="43" t="s">
        <v>105</v>
      </c>
      <c r="E45" s="44" t="s">
        <v>160</v>
      </c>
      <c r="F45" s="45" t="s">
        <v>161</v>
      </c>
      <c r="G45" s="78">
        <v>646.70000000000005</v>
      </c>
      <c r="H45" s="78">
        <v>856.7</v>
      </c>
      <c r="I45" s="78">
        <v>856.7</v>
      </c>
      <c r="J45" s="46">
        <v>132.5</v>
      </c>
      <c r="K45" s="46">
        <v>100</v>
      </c>
    </row>
    <row r="46" spans="1:11" s="68" customFormat="1" ht="14.25" x14ac:dyDescent="0.2">
      <c r="A46" s="65" t="s">
        <v>271</v>
      </c>
      <c r="B46" s="70" t="s">
        <v>272</v>
      </c>
      <c r="C46" s="70"/>
      <c r="D46" s="71"/>
      <c r="E46" s="77" t="s">
        <v>273</v>
      </c>
      <c r="F46" s="73" t="s">
        <v>97</v>
      </c>
      <c r="G46" s="74">
        <v>3.2</v>
      </c>
      <c r="H46" s="74"/>
      <c r="I46" s="74"/>
      <c r="J46" s="75">
        <v>0</v>
      </c>
      <c r="K46" s="75"/>
    </row>
    <row r="47" spans="1:11" s="47" customFormat="1" x14ac:dyDescent="0.25">
      <c r="A47" s="41" t="s">
        <v>274</v>
      </c>
      <c r="B47" s="42" t="s">
        <v>272</v>
      </c>
      <c r="C47" s="42" t="s">
        <v>103</v>
      </c>
      <c r="D47" s="43"/>
      <c r="E47" s="44" t="s">
        <v>275</v>
      </c>
      <c r="F47" s="45" t="s">
        <v>97</v>
      </c>
      <c r="G47" s="78">
        <v>3.2</v>
      </c>
      <c r="H47" s="78"/>
      <c r="I47" s="78"/>
      <c r="J47" s="46">
        <v>0</v>
      </c>
      <c r="K47" s="46"/>
    </row>
    <row r="48" spans="1:11" x14ac:dyDescent="0.25">
      <c r="B48" s="85"/>
      <c r="C48" s="86"/>
      <c r="D48" s="87"/>
      <c r="E48" s="30" t="s">
        <v>162</v>
      </c>
      <c r="G48" s="88">
        <f>G14</f>
        <v>2303.1</v>
      </c>
      <c r="H48" s="88">
        <f>H14</f>
        <v>2346.81</v>
      </c>
      <c r="I48" s="88">
        <f>I14</f>
        <v>2311.0700000000002</v>
      </c>
      <c r="J48" s="88">
        <f>J14</f>
        <v>100.3</v>
      </c>
      <c r="K48" s="88">
        <f>K14</f>
        <v>98.5</v>
      </c>
    </row>
    <row r="49" spans="2:11" ht="24.75" x14ac:dyDescent="0.25">
      <c r="B49" s="85"/>
      <c r="C49" s="86"/>
      <c r="D49" s="87"/>
      <c r="E49" s="89" t="s">
        <v>163</v>
      </c>
      <c r="G49" s="88"/>
      <c r="H49" s="88"/>
      <c r="I49" s="88"/>
      <c r="J49" s="88" t="str">
        <f>IF(G49&lt;&gt;0,IF(I49&lt;&gt;0,ROUND(100*I49/G49,1),""),"")</f>
        <v/>
      </c>
      <c r="K49" s="88" t="str">
        <f>IF(I49&lt;&gt;0,IF(H49&lt;&gt;0,ROUND(100*I49/H49,1),""),"")</f>
        <v/>
      </c>
    </row>
    <row r="50" spans="2:11" x14ac:dyDescent="0.25">
      <c r="B50" s="85"/>
      <c r="C50" s="86"/>
      <c r="D50" s="87"/>
      <c r="E50" s="90" t="s">
        <v>164</v>
      </c>
      <c r="G50" s="88">
        <f>G49+G48</f>
        <v>2303.1</v>
      </c>
      <c r="H50" s="88">
        <f>H48+H49</f>
        <v>2346.81</v>
      </c>
      <c r="I50" s="88">
        <f>I48+I49</f>
        <v>2311.0700000000002</v>
      </c>
      <c r="J50" s="88">
        <f>IF(I50&lt;&gt;0,IF(G50&lt;&gt;0,ROUND(100*I50/G50,1),""),"")</f>
        <v>100.3</v>
      </c>
      <c r="K50" s="88">
        <f>IF(I50&lt;&gt;0,IF(H50&lt;&gt;0,ROUND(100*I50/H50,1),""),"")</f>
        <v>98.5</v>
      </c>
    </row>
  </sheetData>
  <mergeCells count="3">
    <mergeCell ref="E7:K7"/>
    <mergeCell ref="B8:K8"/>
    <mergeCell ref="C9:K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view="pageLayout" topLeftCell="A2" zoomScaleNormal="100" workbookViewId="0">
      <selection activeCell="L3" sqref="L3"/>
    </sheetView>
  </sheetViews>
  <sheetFormatPr defaultRowHeight="15" x14ac:dyDescent="0.25"/>
  <cols>
    <col min="1" max="1" width="50.85546875" style="48" customWidth="1"/>
    <col min="2" max="2" width="5.85546875" style="100" customWidth="1"/>
    <col min="3" max="3" width="7" style="100" hidden="1" customWidth="1"/>
    <col min="4" max="4" width="4" style="100" customWidth="1"/>
    <col min="5" max="5" width="3.42578125" style="100" customWidth="1"/>
    <col min="6" max="6" width="9.140625" style="100"/>
    <col min="7" max="7" width="4.5703125" style="100" customWidth="1"/>
    <col min="8" max="12" width="9" style="101" customWidth="1"/>
    <col min="13" max="256" width="9.140625" style="40"/>
    <col min="257" max="257" width="50.85546875" style="40" customWidth="1"/>
    <col min="258" max="258" width="5.85546875" style="40" customWidth="1"/>
    <col min="259" max="259" width="0" style="40" hidden="1" customWidth="1"/>
    <col min="260" max="260" width="4" style="40" customWidth="1"/>
    <col min="261" max="261" width="3.42578125" style="40" customWidth="1"/>
    <col min="262" max="262" width="9.140625" style="40"/>
    <col min="263" max="263" width="4.5703125" style="40" customWidth="1"/>
    <col min="264" max="268" width="9" style="40" customWidth="1"/>
    <col min="269" max="512" width="9.140625" style="40"/>
    <col min="513" max="513" width="50.85546875" style="40" customWidth="1"/>
    <col min="514" max="514" width="5.85546875" style="40" customWidth="1"/>
    <col min="515" max="515" width="0" style="40" hidden="1" customWidth="1"/>
    <col min="516" max="516" width="4" style="40" customWidth="1"/>
    <col min="517" max="517" width="3.42578125" style="40" customWidth="1"/>
    <col min="518" max="518" width="9.140625" style="40"/>
    <col min="519" max="519" width="4.5703125" style="40" customWidth="1"/>
    <col min="520" max="524" width="9" style="40" customWidth="1"/>
    <col min="525" max="768" width="9.140625" style="40"/>
    <col min="769" max="769" width="50.85546875" style="40" customWidth="1"/>
    <col min="770" max="770" width="5.85546875" style="40" customWidth="1"/>
    <col min="771" max="771" width="0" style="40" hidden="1" customWidth="1"/>
    <col min="772" max="772" width="4" style="40" customWidth="1"/>
    <col min="773" max="773" width="3.42578125" style="40" customWidth="1"/>
    <col min="774" max="774" width="9.140625" style="40"/>
    <col min="775" max="775" width="4.5703125" style="40" customWidth="1"/>
    <col min="776" max="780" width="9" style="40" customWidth="1"/>
    <col min="781" max="1024" width="9.140625" style="40"/>
    <col min="1025" max="1025" width="50.85546875" style="40" customWidth="1"/>
    <col min="1026" max="1026" width="5.85546875" style="40" customWidth="1"/>
    <col min="1027" max="1027" width="0" style="40" hidden="1" customWidth="1"/>
    <col min="1028" max="1028" width="4" style="40" customWidth="1"/>
    <col min="1029" max="1029" width="3.42578125" style="40" customWidth="1"/>
    <col min="1030" max="1030" width="9.140625" style="40"/>
    <col min="1031" max="1031" width="4.5703125" style="40" customWidth="1"/>
    <col min="1032" max="1036" width="9" style="40" customWidth="1"/>
    <col min="1037" max="1280" width="9.140625" style="40"/>
    <col min="1281" max="1281" width="50.85546875" style="40" customWidth="1"/>
    <col min="1282" max="1282" width="5.85546875" style="40" customWidth="1"/>
    <col min="1283" max="1283" width="0" style="40" hidden="1" customWidth="1"/>
    <col min="1284" max="1284" width="4" style="40" customWidth="1"/>
    <col min="1285" max="1285" width="3.42578125" style="40" customWidth="1"/>
    <col min="1286" max="1286" width="9.140625" style="40"/>
    <col min="1287" max="1287" width="4.5703125" style="40" customWidth="1"/>
    <col min="1288" max="1292" width="9" style="40" customWidth="1"/>
    <col min="1293" max="1536" width="9.140625" style="40"/>
    <col min="1537" max="1537" width="50.85546875" style="40" customWidth="1"/>
    <col min="1538" max="1538" width="5.85546875" style="40" customWidth="1"/>
    <col min="1539" max="1539" width="0" style="40" hidden="1" customWidth="1"/>
    <col min="1540" max="1540" width="4" style="40" customWidth="1"/>
    <col min="1541" max="1541" width="3.42578125" style="40" customWidth="1"/>
    <col min="1542" max="1542" width="9.140625" style="40"/>
    <col min="1543" max="1543" width="4.5703125" style="40" customWidth="1"/>
    <col min="1544" max="1548" width="9" style="40" customWidth="1"/>
    <col min="1549" max="1792" width="9.140625" style="40"/>
    <col min="1793" max="1793" width="50.85546875" style="40" customWidth="1"/>
    <col min="1794" max="1794" width="5.85546875" style="40" customWidth="1"/>
    <col min="1795" max="1795" width="0" style="40" hidden="1" customWidth="1"/>
    <col min="1796" max="1796" width="4" style="40" customWidth="1"/>
    <col min="1797" max="1797" width="3.42578125" style="40" customWidth="1"/>
    <col min="1798" max="1798" width="9.140625" style="40"/>
    <col min="1799" max="1799" width="4.5703125" style="40" customWidth="1"/>
    <col min="1800" max="1804" width="9" style="40" customWidth="1"/>
    <col min="1805" max="2048" width="9.140625" style="40"/>
    <col min="2049" max="2049" width="50.85546875" style="40" customWidth="1"/>
    <col min="2050" max="2050" width="5.85546875" style="40" customWidth="1"/>
    <col min="2051" max="2051" width="0" style="40" hidden="1" customWidth="1"/>
    <col min="2052" max="2052" width="4" style="40" customWidth="1"/>
    <col min="2053" max="2053" width="3.42578125" style="40" customWidth="1"/>
    <col min="2054" max="2054" width="9.140625" style="40"/>
    <col min="2055" max="2055" width="4.5703125" style="40" customWidth="1"/>
    <col min="2056" max="2060" width="9" style="40" customWidth="1"/>
    <col min="2061" max="2304" width="9.140625" style="40"/>
    <col min="2305" max="2305" width="50.85546875" style="40" customWidth="1"/>
    <col min="2306" max="2306" width="5.85546875" style="40" customWidth="1"/>
    <col min="2307" max="2307" width="0" style="40" hidden="1" customWidth="1"/>
    <col min="2308" max="2308" width="4" style="40" customWidth="1"/>
    <col min="2309" max="2309" width="3.42578125" style="40" customWidth="1"/>
    <col min="2310" max="2310" width="9.140625" style="40"/>
    <col min="2311" max="2311" width="4.5703125" style="40" customWidth="1"/>
    <col min="2312" max="2316" width="9" style="40" customWidth="1"/>
    <col min="2317" max="2560" width="9.140625" style="40"/>
    <col min="2561" max="2561" width="50.85546875" style="40" customWidth="1"/>
    <col min="2562" max="2562" width="5.85546875" style="40" customWidth="1"/>
    <col min="2563" max="2563" width="0" style="40" hidden="1" customWidth="1"/>
    <col min="2564" max="2564" width="4" style="40" customWidth="1"/>
    <col min="2565" max="2565" width="3.42578125" style="40" customWidth="1"/>
    <col min="2566" max="2566" width="9.140625" style="40"/>
    <col min="2567" max="2567" width="4.5703125" style="40" customWidth="1"/>
    <col min="2568" max="2572" width="9" style="40" customWidth="1"/>
    <col min="2573" max="2816" width="9.140625" style="40"/>
    <col min="2817" max="2817" width="50.85546875" style="40" customWidth="1"/>
    <col min="2818" max="2818" width="5.85546875" style="40" customWidth="1"/>
    <col min="2819" max="2819" width="0" style="40" hidden="1" customWidth="1"/>
    <col min="2820" max="2820" width="4" style="40" customWidth="1"/>
    <col min="2821" max="2821" width="3.42578125" style="40" customWidth="1"/>
    <col min="2822" max="2822" width="9.140625" style="40"/>
    <col min="2823" max="2823" width="4.5703125" style="40" customWidth="1"/>
    <col min="2824" max="2828" width="9" style="40" customWidth="1"/>
    <col min="2829" max="3072" width="9.140625" style="40"/>
    <col min="3073" max="3073" width="50.85546875" style="40" customWidth="1"/>
    <col min="3074" max="3074" width="5.85546875" style="40" customWidth="1"/>
    <col min="3075" max="3075" width="0" style="40" hidden="1" customWidth="1"/>
    <col min="3076" max="3076" width="4" style="40" customWidth="1"/>
    <col min="3077" max="3077" width="3.42578125" style="40" customWidth="1"/>
    <col min="3078" max="3078" width="9.140625" style="40"/>
    <col min="3079" max="3079" width="4.5703125" style="40" customWidth="1"/>
    <col min="3080" max="3084" width="9" style="40" customWidth="1"/>
    <col min="3085" max="3328" width="9.140625" style="40"/>
    <col min="3329" max="3329" width="50.85546875" style="40" customWidth="1"/>
    <col min="3330" max="3330" width="5.85546875" style="40" customWidth="1"/>
    <col min="3331" max="3331" width="0" style="40" hidden="1" customWidth="1"/>
    <col min="3332" max="3332" width="4" style="40" customWidth="1"/>
    <col min="3333" max="3333" width="3.42578125" style="40" customWidth="1"/>
    <col min="3334" max="3334" width="9.140625" style="40"/>
    <col min="3335" max="3335" width="4.5703125" style="40" customWidth="1"/>
    <col min="3336" max="3340" width="9" style="40" customWidth="1"/>
    <col min="3341" max="3584" width="9.140625" style="40"/>
    <col min="3585" max="3585" width="50.85546875" style="40" customWidth="1"/>
    <col min="3586" max="3586" width="5.85546875" style="40" customWidth="1"/>
    <col min="3587" max="3587" width="0" style="40" hidden="1" customWidth="1"/>
    <col min="3588" max="3588" width="4" style="40" customWidth="1"/>
    <col min="3589" max="3589" width="3.42578125" style="40" customWidth="1"/>
    <col min="3590" max="3590" width="9.140625" style="40"/>
    <col min="3591" max="3591" width="4.5703125" style="40" customWidth="1"/>
    <col min="3592" max="3596" width="9" style="40" customWidth="1"/>
    <col min="3597" max="3840" width="9.140625" style="40"/>
    <col min="3841" max="3841" width="50.85546875" style="40" customWidth="1"/>
    <col min="3842" max="3842" width="5.85546875" style="40" customWidth="1"/>
    <col min="3843" max="3843" width="0" style="40" hidden="1" customWidth="1"/>
    <col min="3844" max="3844" width="4" style="40" customWidth="1"/>
    <col min="3845" max="3845" width="3.42578125" style="40" customWidth="1"/>
    <col min="3846" max="3846" width="9.140625" style="40"/>
    <col min="3847" max="3847" width="4.5703125" style="40" customWidth="1"/>
    <col min="3848" max="3852" width="9" style="40" customWidth="1"/>
    <col min="3853" max="4096" width="9.140625" style="40"/>
    <col min="4097" max="4097" width="50.85546875" style="40" customWidth="1"/>
    <col min="4098" max="4098" width="5.85546875" style="40" customWidth="1"/>
    <col min="4099" max="4099" width="0" style="40" hidden="1" customWidth="1"/>
    <col min="4100" max="4100" width="4" style="40" customWidth="1"/>
    <col min="4101" max="4101" width="3.42578125" style="40" customWidth="1"/>
    <col min="4102" max="4102" width="9.140625" style="40"/>
    <col min="4103" max="4103" width="4.5703125" style="40" customWidth="1"/>
    <col min="4104" max="4108" width="9" style="40" customWidth="1"/>
    <col min="4109" max="4352" width="9.140625" style="40"/>
    <col min="4353" max="4353" width="50.85546875" style="40" customWidth="1"/>
    <col min="4354" max="4354" width="5.85546875" style="40" customWidth="1"/>
    <col min="4355" max="4355" width="0" style="40" hidden="1" customWidth="1"/>
    <col min="4356" max="4356" width="4" style="40" customWidth="1"/>
    <col min="4357" max="4357" width="3.42578125" style="40" customWidth="1"/>
    <col min="4358" max="4358" width="9.140625" style="40"/>
    <col min="4359" max="4359" width="4.5703125" style="40" customWidth="1"/>
    <col min="4360" max="4364" width="9" style="40" customWidth="1"/>
    <col min="4365" max="4608" width="9.140625" style="40"/>
    <col min="4609" max="4609" width="50.85546875" style="40" customWidth="1"/>
    <col min="4610" max="4610" width="5.85546875" style="40" customWidth="1"/>
    <col min="4611" max="4611" width="0" style="40" hidden="1" customWidth="1"/>
    <col min="4612" max="4612" width="4" style="40" customWidth="1"/>
    <col min="4613" max="4613" width="3.42578125" style="40" customWidth="1"/>
    <col min="4614" max="4614" width="9.140625" style="40"/>
    <col min="4615" max="4615" width="4.5703125" style="40" customWidth="1"/>
    <col min="4616" max="4620" width="9" style="40" customWidth="1"/>
    <col min="4621" max="4864" width="9.140625" style="40"/>
    <col min="4865" max="4865" width="50.85546875" style="40" customWidth="1"/>
    <col min="4866" max="4866" width="5.85546875" style="40" customWidth="1"/>
    <col min="4867" max="4867" width="0" style="40" hidden="1" customWidth="1"/>
    <col min="4868" max="4868" width="4" style="40" customWidth="1"/>
    <col min="4869" max="4869" width="3.42578125" style="40" customWidth="1"/>
    <col min="4870" max="4870" width="9.140625" style="40"/>
    <col min="4871" max="4871" width="4.5703125" style="40" customWidth="1"/>
    <col min="4872" max="4876" width="9" style="40" customWidth="1"/>
    <col min="4877" max="5120" width="9.140625" style="40"/>
    <col min="5121" max="5121" width="50.85546875" style="40" customWidth="1"/>
    <col min="5122" max="5122" width="5.85546875" style="40" customWidth="1"/>
    <col min="5123" max="5123" width="0" style="40" hidden="1" customWidth="1"/>
    <col min="5124" max="5124" width="4" style="40" customWidth="1"/>
    <col min="5125" max="5125" width="3.42578125" style="40" customWidth="1"/>
    <col min="5126" max="5126" width="9.140625" style="40"/>
    <col min="5127" max="5127" width="4.5703125" style="40" customWidth="1"/>
    <col min="5128" max="5132" width="9" style="40" customWidth="1"/>
    <col min="5133" max="5376" width="9.140625" style="40"/>
    <col min="5377" max="5377" width="50.85546875" style="40" customWidth="1"/>
    <col min="5378" max="5378" width="5.85546875" style="40" customWidth="1"/>
    <col min="5379" max="5379" width="0" style="40" hidden="1" customWidth="1"/>
    <col min="5380" max="5380" width="4" style="40" customWidth="1"/>
    <col min="5381" max="5381" width="3.42578125" style="40" customWidth="1"/>
    <col min="5382" max="5382" width="9.140625" style="40"/>
    <col min="5383" max="5383" width="4.5703125" style="40" customWidth="1"/>
    <col min="5384" max="5388" width="9" style="40" customWidth="1"/>
    <col min="5389" max="5632" width="9.140625" style="40"/>
    <col min="5633" max="5633" width="50.85546875" style="40" customWidth="1"/>
    <col min="5634" max="5634" width="5.85546875" style="40" customWidth="1"/>
    <col min="5635" max="5635" width="0" style="40" hidden="1" customWidth="1"/>
    <col min="5636" max="5636" width="4" style="40" customWidth="1"/>
    <col min="5637" max="5637" width="3.42578125" style="40" customWidth="1"/>
    <col min="5638" max="5638" width="9.140625" style="40"/>
    <col min="5639" max="5639" width="4.5703125" style="40" customWidth="1"/>
    <col min="5640" max="5644" width="9" style="40" customWidth="1"/>
    <col min="5645" max="5888" width="9.140625" style="40"/>
    <col min="5889" max="5889" width="50.85546875" style="40" customWidth="1"/>
    <col min="5890" max="5890" width="5.85546875" style="40" customWidth="1"/>
    <col min="5891" max="5891" width="0" style="40" hidden="1" customWidth="1"/>
    <col min="5892" max="5892" width="4" style="40" customWidth="1"/>
    <col min="5893" max="5893" width="3.42578125" style="40" customWidth="1"/>
    <col min="5894" max="5894" width="9.140625" style="40"/>
    <col min="5895" max="5895" width="4.5703125" style="40" customWidth="1"/>
    <col min="5896" max="5900" width="9" style="40" customWidth="1"/>
    <col min="5901" max="6144" width="9.140625" style="40"/>
    <col min="6145" max="6145" width="50.85546875" style="40" customWidth="1"/>
    <col min="6146" max="6146" width="5.85546875" style="40" customWidth="1"/>
    <col min="6147" max="6147" width="0" style="40" hidden="1" customWidth="1"/>
    <col min="6148" max="6148" width="4" style="40" customWidth="1"/>
    <col min="6149" max="6149" width="3.42578125" style="40" customWidth="1"/>
    <col min="6150" max="6150" width="9.140625" style="40"/>
    <col min="6151" max="6151" width="4.5703125" style="40" customWidth="1"/>
    <col min="6152" max="6156" width="9" style="40" customWidth="1"/>
    <col min="6157" max="6400" width="9.140625" style="40"/>
    <col min="6401" max="6401" width="50.85546875" style="40" customWidth="1"/>
    <col min="6402" max="6402" width="5.85546875" style="40" customWidth="1"/>
    <col min="6403" max="6403" width="0" style="40" hidden="1" customWidth="1"/>
    <col min="6404" max="6404" width="4" style="40" customWidth="1"/>
    <col min="6405" max="6405" width="3.42578125" style="40" customWidth="1"/>
    <col min="6406" max="6406" width="9.140625" style="40"/>
    <col min="6407" max="6407" width="4.5703125" style="40" customWidth="1"/>
    <col min="6408" max="6412" width="9" style="40" customWidth="1"/>
    <col min="6413" max="6656" width="9.140625" style="40"/>
    <col min="6657" max="6657" width="50.85546875" style="40" customWidth="1"/>
    <col min="6658" max="6658" width="5.85546875" style="40" customWidth="1"/>
    <col min="6659" max="6659" width="0" style="40" hidden="1" customWidth="1"/>
    <col min="6660" max="6660" width="4" style="40" customWidth="1"/>
    <col min="6661" max="6661" width="3.42578125" style="40" customWidth="1"/>
    <col min="6662" max="6662" width="9.140625" style="40"/>
    <col min="6663" max="6663" width="4.5703125" style="40" customWidth="1"/>
    <col min="6664" max="6668" width="9" style="40" customWidth="1"/>
    <col min="6669" max="6912" width="9.140625" style="40"/>
    <col min="6913" max="6913" width="50.85546875" style="40" customWidth="1"/>
    <col min="6914" max="6914" width="5.85546875" style="40" customWidth="1"/>
    <col min="6915" max="6915" width="0" style="40" hidden="1" customWidth="1"/>
    <col min="6916" max="6916" width="4" style="40" customWidth="1"/>
    <col min="6917" max="6917" width="3.42578125" style="40" customWidth="1"/>
    <col min="6918" max="6918" width="9.140625" style="40"/>
    <col min="6919" max="6919" width="4.5703125" style="40" customWidth="1"/>
    <col min="6920" max="6924" width="9" style="40" customWidth="1"/>
    <col min="6925" max="7168" width="9.140625" style="40"/>
    <col min="7169" max="7169" width="50.85546875" style="40" customWidth="1"/>
    <col min="7170" max="7170" width="5.85546875" style="40" customWidth="1"/>
    <col min="7171" max="7171" width="0" style="40" hidden="1" customWidth="1"/>
    <col min="7172" max="7172" width="4" style="40" customWidth="1"/>
    <col min="7173" max="7173" width="3.42578125" style="40" customWidth="1"/>
    <col min="7174" max="7174" width="9.140625" style="40"/>
    <col min="7175" max="7175" width="4.5703125" style="40" customWidth="1"/>
    <col min="7176" max="7180" width="9" style="40" customWidth="1"/>
    <col min="7181" max="7424" width="9.140625" style="40"/>
    <col min="7425" max="7425" width="50.85546875" style="40" customWidth="1"/>
    <col min="7426" max="7426" width="5.85546875" style="40" customWidth="1"/>
    <col min="7427" max="7427" width="0" style="40" hidden="1" customWidth="1"/>
    <col min="7428" max="7428" width="4" style="40" customWidth="1"/>
    <col min="7429" max="7429" width="3.42578125" style="40" customWidth="1"/>
    <col min="7430" max="7430" width="9.140625" style="40"/>
    <col min="7431" max="7431" width="4.5703125" style="40" customWidth="1"/>
    <col min="7432" max="7436" width="9" style="40" customWidth="1"/>
    <col min="7437" max="7680" width="9.140625" style="40"/>
    <col min="7681" max="7681" width="50.85546875" style="40" customWidth="1"/>
    <col min="7682" max="7682" width="5.85546875" style="40" customWidth="1"/>
    <col min="7683" max="7683" width="0" style="40" hidden="1" customWidth="1"/>
    <col min="7684" max="7684" width="4" style="40" customWidth="1"/>
    <col min="7685" max="7685" width="3.42578125" style="40" customWidth="1"/>
    <col min="7686" max="7686" width="9.140625" style="40"/>
    <col min="7687" max="7687" width="4.5703125" style="40" customWidth="1"/>
    <col min="7688" max="7692" width="9" style="40" customWidth="1"/>
    <col min="7693" max="7936" width="9.140625" style="40"/>
    <col min="7937" max="7937" width="50.85546875" style="40" customWidth="1"/>
    <col min="7938" max="7938" width="5.85546875" style="40" customWidth="1"/>
    <col min="7939" max="7939" width="0" style="40" hidden="1" customWidth="1"/>
    <col min="7940" max="7940" width="4" style="40" customWidth="1"/>
    <col min="7941" max="7941" width="3.42578125" style="40" customWidth="1"/>
    <col min="7942" max="7942" width="9.140625" style="40"/>
    <col min="7943" max="7943" width="4.5703125" style="40" customWidth="1"/>
    <col min="7944" max="7948" width="9" style="40" customWidth="1"/>
    <col min="7949" max="8192" width="9.140625" style="40"/>
    <col min="8193" max="8193" width="50.85546875" style="40" customWidth="1"/>
    <col min="8194" max="8194" width="5.85546875" style="40" customWidth="1"/>
    <col min="8195" max="8195" width="0" style="40" hidden="1" customWidth="1"/>
    <col min="8196" max="8196" width="4" style="40" customWidth="1"/>
    <col min="8197" max="8197" width="3.42578125" style="40" customWidth="1"/>
    <col min="8198" max="8198" width="9.140625" style="40"/>
    <col min="8199" max="8199" width="4.5703125" style="40" customWidth="1"/>
    <col min="8200" max="8204" width="9" style="40" customWidth="1"/>
    <col min="8205" max="8448" width="9.140625" style="40"/>
    <col min="8449" max="8449" width="50.85546875" style="40" customWidth="1"/>
    <col min="8450" max="8450" width="5.85546875" style="40" customWidth="1"/>
    <col min="8451" max="8451" width="0" style="40" hidden="1" customWidth="1"/>
    <col min="8452" max="8452" width="4" style="40" customWidth="1"/>
    <col min="8453" max="8453" width="3.42578125" style="40" customWidth="1"/>
    <col min="8454" max="8454" width="9.140625" style="40"/>
    <col min="8455" max="8455" width="4.5703125" style="40" customWidth="1"/>
    <col min="8456" max="8460" width="9" style="40" customWidth="1"/>
    <col min="8461" max="8704" width="9.140625" style="40"/>
    <col min="8705" max="8705" width="50.85546875" style="40" customWidth="1"/>
    <col min="8706" max="8706" width="5.85546875" style="40" customWidth="1"/>
    <col min="8707" max="8707" width="0" style="40" hidden="1" customWidth="1"/>
    <col min="8708" max="8708" width="4" style="40" customWidth="1"/>
    <col min="8709" max="8709" width="3.42578125" style="40" customWidth="1"/>
    <col min="8710" max="8710" width="9.140625" style="40"/>
    <col min="8711" max="8711" width="4.5703125" style="40" customWidth="1"/>
    <col min="8712" max="8716" width="9" style="40" customWidth="1"/>
    <col min="8717" max="8960" width="9.140625" style="40"/>
    <col min="8961" max="8961" width="50.85546875" style="40" customWidth="1"/>
    <col min="8962" max="8962" width="5.85546875" style="40" customWidth="1"/>
    <col min="8963" max="8963" width="0" style="40" hidden="1" customWidth="1"/>
    <col min="8964" max="8964" width="4" style="40" customWidth="1"/>
    <col min="8965" max="8965" width="3.42578125" style="40" customWidth="1"/>
    <col min="8966" max="8966" width="9.140625" style="40"/>
    <col min="8967" max="8967" width="4.5703125" style="40" customWidth="1"/>
    <col min="8968" max="8972" width="9" style="40" customWidth="1"/>
    <col min="8973" max="9216" width="9.140625" style="40"/>
    <col min="9217" max="9217" width="50.85546875" style="40" customWidth="1"/>
    <col min="9218" max="9218" width="5.85546875" style="40" customWidth="1"/>
    <col min="9219" max="9219" width="0" style="40" hidden="1" customWidth="1"/>
    <col min="9220" max="9220" width="4" style="40" customWidth="1"/>
    <col min="9221" max="9221" width="3.42578125" style="40" customWidth="1"/>
    <col min="9222" max="9222" width="9.140625" style="40"/>
    <col min="9223" max="9223" width="4.5703125" style="40" customWidth="1"/>
    <col min="9224" max="9228" width="9" style="40" customWidth="1"/>
    <col min="9229" max="9472" width="9.140625" style="40"/>
    <col min="9473" max="9473" width="50.85546875" style="40" customWidth="1"/>
    <col min="9474" max="9474" width="5.85546875" style="40" customWidth="1"/>
    <col min="9475" max="9475" width="0" style="40" hidden="1" customWidth="1"/>
    <col min="9476" max="9476" width="4" style="40" customWidth="1"/>
    <col min="9477" max="9477" width="3.42578125" style="40" customWidth="1"/>
    <col min="9478" max="9478" width="9.140625" style="40"/>
    <col min="9479" max="9479" width="4.5703125" style="40" customWidth="1"/>
    <col min="9480" max="9484" width="9" style="40" customWidth="1"/>
    <col min="9485" max="9728" width="9.140625" style="40"/>
    <col min="9729" max="9729" width="50.85546875" style="40" customWidth="1"/>
    <col min="9730" max="9730" width="5.85546875" style="40" customWidth="1"/>
    <col min="9731" max="9731" width="0" style="40" hidden="1" customWidth="1"/>
    <col min="9732" max="9732" width="4" style="40" customWidth="1"/>
    <col min="9733" max="9733" width="3.42578125" style="40" customWidth="1"/>
    <col min="9734" max="9734" width="9.140625" style="40"/>
    <col min="9735" max="9735" width="4.5703125" style="40" customWidth="1"/>
    <col min="9736" max="9740" width="9" style="40" customWidth="1"/>
    <col min="9741" max="9984" width="9.140625" style="40"/>
    <col min="9985" max="9985" width="50.85546875" style="40" customWidth="1"/>
    <col min="9986" max="9986" width="5.85546875" style="40" customWidth="1"/>
    <col min="9987" max="9987" width="0" style="40" hidden="1" customWidth="1"/>
    <col min="9988" max="9988" width="4" style="40" customWidth="1"/>
    <col min="9989" max="9989" width="3.42578125" style="40" customWidth="1"/>
    <col min="9990" max="9990" width="9.140625" style="40"/>
    <col min="9991" max="9991" width="4.5703125" style="40" customWidth="1"/>
    <col min="9992" max="9996" width="9" style="40" customWidth="1"/>
    <col min="9997" max="10240" width="9.140625" style="40"/>
    <col min="10241" max="10241" width="50.85546875" style="40" customWidth="1"/>
    <col min="10242" max="10242" width="5.85546875" style="40" customWidth="1"/>
    <col min="10243" max="10243" width="0" style="40" hidden="1" customWidth="1"/>
    <col min="10244" max="10244" width="4" style="40" customWidth="1"/>
    <col min="10245" max="10245" width="3.42578125" style="40" customWidth="1"/>
    <col min="10246" max="10246" width="9.140625" style="40"/>
    <col min="10247" max="10247" width="4.5703125" style="40" customWidth="1"/>
    <col min="10248" max="10252" width="9" style="40" customWidth="1"/>
    <col min="10253" max="10496" width="9.140625" style="40"/>
    <col min="10497" max="10497" width="50.85546875" style="40" customWidth="1"/>
    <col min="10498" max="10498" width="5.85546875" style="40" customWidth="1"/>
    <col min="10499" max="10499" width="0" style="40" hidden="1" customWidth="1"/>
    <col min="10500" max="10500" width="4" style="40" customWidth="1"/>
    <col min="10501" max="10501" width="3.42578125" style="40" customWidth="1"/>
    <col min="10502" max="10502" width="9.140625" style="40"/>
    <col min="10503" max="10503" width="4.5703125" style="40" customWidth="1"/>
    <col min="10504" max="10508" width="9" style="40" customWidth="1"/>
    <col min="10509" max="10752" width="9.140625" style="40"/>
    <col min="10753" max="10753" width="50.85546875" style="40" customWidth="1"/>
    <col min="10754" max="10754" width="5.85546875" style="40" customWidth="1"/>
    <col min="10755" max="10755" width="0" style="40" hidden="1" customWidth="1"/>
    <col min="10756" max="10756" width="4" style="40" customWidth="1"/>
    <col min="10757" max="10757" width="3.42578125" style="40" customWidth="1"/>
    <col min="10758" max="10758" width="9.140625" style="40"/>
    <col min="10759" max="10759" width="4.5703125" style="40" customWidth="1"/>
    <col min="10760" max="10764" width="9" style="40" customWidth="1"/>
    <col min="10765" max="11008" width="9.140625" style="40"/>
    <col min="11009" max="11009" width="50.85546875" style="40" customWidth="1"/>
    <col min="11010" max="11010" width="5.85546875" style="40" customWidth="1"/>
    <col min="11011" max="11011" width="0" style="40" hidden="1" customWidth="1"/>
    <col min="11012" max="11012" width="4" style="40" customWidth="1"/>
    <col min="11013" max="11013" width="3.42578125" style="40" customWidth="1"/>
    <col min="11014" max="11014" width="9.140625" style="40"/>
    <col min="11015" max="11015" width="4.5703125" style="40" customWidth="1"/>
    <col min="11016" max="11020" width="9" style="40" customWidth="1"/>
    <col min="11021" max="11264" width="9.140625" style="40"/>
    <col min="11265" max="11265" width="50.85546875" style="40" customWidth="1"/>
    <col min="11266" max="11266" width="5.85546875" style="40" customWidth="1"/>
    <col min="11267" max="11267" width="0" style="40" hidden="1" customWidth="1"/>
    <col min="11268" max="11268" width="4" style="40" customWidth="1"/>
    <col min="11269" max="11269" width="3.42578125" style="40" customWidth="1"/>
    <col min="11270" max="11270" width="9.140625" style="40"/>
    <col min="11271" max="11271" width="4.5703125" style="40" customWidth="1"/>
    <col min="11272" max="11276" width="9" style="40" customWidth="1"/>
    <col min="11277" max="11520" width="9.140625" style="40"/>
    <col min="11521" max="11521" width="50.85546875" style="40" customWidth="1"/>
    <col min="11522" max="11522" width="5.85546875" style="40" customWidth="1"/>
    <col min="11523" max="11523" width="0" style="40" hidden="1" customWidth="1"/>
    <col min="11524" max="11524" width="4" style="40" customWidth="1"/>
    <col min="11525" max="11525" width="3.42578125" style="40" customWidth="1"/>
    <col min="11526" max="11526" width="9.140625" style="40"/>
    <col min="11527" max="11527" width="4.5703125" style="40" customWidth="1"/>
    <col min="11528" max="11532" width="9" style="40" customWidth="1"/>
    <col min="11533" max="11776" width="9.140625" style="40"/>
    <col min="11777" max="11777" width="50.85546875" style="40" customWidth="1"/>
    <col min="11778" max="11778" width="5.85546875" style="40" customWidth="1"/>
    <col min="11779" max="11779" width="0" style="40" hidden="1" customWidth="1"/>
    <col min="11780" max="11780" width="4" style="40" customWidth="1"/>
    <col min="11781" max="11781" width="3.42578125" style="40" customWidth="1"/>
    <col min="11782" max="11782" width="9.140625" style="40"/>
    <col min="11783" max="11783" width="4.5703125" style="40" customWidth="1"/>
    <col min="11784" max="11788" width="9" style="40" customWidth="1"/>
    <col min="11789" max="12032" width="9.140625" style="40"/>
    <col min="12033" max="12033" width="50.85546875" style="40" customWidth="1"/>
    <col min="12034" max="12034" width="5.85546875" style="40" customWidth="1"/>
    <col min="12035" max="12035" width="0" style="40" hidden="1" customWidth="1"/>
    <col min="12036" max="12036" width="4" style="40" customWidth="1"/>
    <col min="12037" max="12037" width="3.42578125" style="40" customWidth="1"/>
    <col min="12038" max="12038" width="9.140625" style="40"/>
    <col min="12039" max="12039" width="4.5703125" style="40" customWidth="1"/>
    <col min="12040" max="12044" width="9" style="40" customWidth="1"/>
    <col min="12045" max="12288" width="9.140625" style="40"/>
    <col min="12289" max="12289" width="50.85546875" style="40" customWidth="1"/>
    <col min="12290" max="12290" width="5.85546875" style="40" customWidth="1"/>
    <col min="12291" max="12291" width="0" style="40" hidden="1" customWidth="1"/>
    <col min="12292" max="12292" width="4" style="40" customWidth="1"/>
    <col min="12293" max="12293" width="3.42578125" style="40" customWidth="1"/>
    <col min="12294" max="12294" width="9.140625" style="40"/>
    <col min="12295" max="12295" width="4.5703125" style="40" customWidth="1"/>
    <col min="12296" max="12300" width="9" style="40" customWidth="1"/>
    <col min="12301" max="12544" width="9.140625" style="40"/>
    <col min="12545" max="12545" width="50.85546875" style="40" customWidth="1"/>
    <col min="12546" max="12546" width="5.85546875" style="40" customWidth="1"/>
    <col min="12547" max="12547" width="0" style="40" hidden="1" customWidth="1"/>
    <col min="12548" max="12548" width="4" style="40" customWidth="1"/>
    <col min="12549" max="12549" width="3.42578125" style="40" customWidth="1"/>
    <col min="12550" max="12550" width="9.140625" style="40"/>
    <col min="12551" max="12551" width="4.5703125" style="40" customWidth="1"/>
    <col min="12552" max="12556" width="9" style="40" customWidth="1"/>
    <col min="12557" max="12800" width="9.140625" style="40"/>
    <col min="12801" max="12801" width="50.85546875" style="40" customWidth="1"/>
    <col min="12802" max="12802" width="5.85546875" style="40" customWidth="1"/>
    <col min="12803" max="12803" width="0" style="40" hidden="1" customWidth="1"/>
    <col min="12804" max="12804" width="4" style="40" customWidth="1"/>
    <col min="12805" max="12805" width="3.42578125" style="40" customWidth="1"/>
    <col min="12806" max="12806" width="9.140625" style="40"/>
    <col min="12807" max="12807" width="4.5703125" style="40" customWidth="1"/>
    <col min="12808" max="12812" width="9" style="40" customWidth="1"/>
    <col min="12813" max="13056" width="9.140625" style="40"/>
    <col min="13057" max="13057" width="50.85546875" style="40" customWidth="1"/>
    <col min="13058" max="13058" width="5.85546875" style="40" customWidth="1"/>
    <col min="13059" max="13059" width="0" style="40" hidden="1" customWidth="1"/>
    <col min="13060" max="13060" width="4" style="40" customWidth="1"/>
    <col min="13061" max="13061" width="3.42578125" style="40" customWidth="1"/>
    <col min="13062" max="13062" width="9.140625" style="40"/>
    <col min="13063" max="13063" width="4.5703125" style="40" customWidth="1"/>
    <col min="13064" max="13068" width="9" style="40" customWidth="1"/>
    <col min="13069" max="13312" width="9.140625" style="40"/>
    <col min="13313" max="13313" width="50.85546875" style="40" customWidth="1"/>
    <col min="13314" max="13314" width="5.85546875" style="40" customWidth="1"/>
    <col min="13315" max="13315" width="0" style="40" hidden="1" customWidth="1"/>
    <col min="13316" max="13316" width="4" style="40" customWidth="1"/>
    <col min="13317" max="13317" width="3.42578125" style="40" customWidth="1"/>
    <col min="13318" max="13318" width="9.140625" style="40"/>
    <col min="13319" max="13319" width="4.5703125" style="40" customWidth="1"/>
    <col min="13320" max="13324" width="9" style="40" customWidth="1"/>
    <col min="13325" max="13568" width="9.140625" style="40"/>
    <col min="13569" max="13569" width="50.85546875" style="40" customWidth="1"/>
    <col min="13570" max="13570" width="5.85546875" style="40" customWidth="1"/>
    <col min="13571" max="13571" width="0" style="40" hidden="1" customWidth="1"/>
    <col min="13572" max="13572" width="4" style="40" customWidth="1"/>
    <col min="13573" max="13573" width="3.42578125" style="40" customWidth="1"/>
    <col min="13574" max="13574" width="9.140625" style="40"/>
    <col min="13575" max="13575" width="4.5703125" style="40" customWidth="1"/>
    <col min="13576" max="13580" width="9" style="40" customWidth="1"/>
    <col min="13581" max="13824" width="9.140625" style="40"/>
    <col min="13825" max="13825" width="50.85546875" style="40" customWidth="1"/>
    <col min="13826" max="13826" width="5.85546875" style="40" customWidth="1"/>
    <col min="13827" max="13827" width="0" style="40" hidden="1" customWidth="1"/>
    <col min="13828" max="13828" width="4" style="40" customWidth="1"/>
    <col min="13829" max="13829" width="3.42578125" style="40" customWidth="1"/>
    <col min="13830" max="13830" width="9.140625" style="40"/>
    <col min="13831" max="13831" width="4.5703125" style="40" customWidth="1"/>
    <col min="13832" max="13836" width="9" style="40" customWidth="1"/>
    <col min="13837" max="14080" width="9.140625" style="40"/>
    <col min="14081" max="14081" width="50.85546875" style="40" customWidth="1"/>
    <col min="14082" max="14082" width="5.85546875" style="40" customWidth="1"/>
    <col min="14083" max="14083" width="0" style="40" hidden="1" customWidth="1"/>
    <col min="14084" max="14084" width="4" style="40" customWidth="1"/>
    <col min="14085" max="14085" width="3.42578125" style="40" customWidth="1"/>
    <col min="14086" max="14086" width="9.140625" style="40"/>
    <col min="14087" max="14087" width="4.5703125" style="40" customWidth="1"/>
    <col min="14088" max="14092" width="9" style="40" customWidth="1"/>
    <col min="14093" max="14336" width="9.140625" style="40"/>
    <col min="14337" max="14337" width="50.85546875" style="40" customWidth="1"/>
    <col min="14338" max="14338" width="5.85546875" style="40" customWidth="1"/>
    <col min="14339" max="14339" width="0" style="40" hidden="1" customWidth="1"/>
    <col min="14340" max="14340" width="4" style="40" customWidth="1"/>
    <col min="14341" max="14341" width="3.42578125" style="40" customWidth="1"/>
    <col min="14342" max="14342" width="9.140625" style="40"/>
    <col min="14343" max="14343" width="4.5703125" style="40" customWidth="1"/>
    <col min="14344" max="14348" width="9" style="40" customWidth="1"/>
    <col min="14349" max="14592" width="9.140625" style="40"/>
    <col min="14593" max="14593" width="50.85546875" style="40" customWidth="1"/>
    <col min="14594" max="14594" width="5.85546875" style="40" customWidth="1"/>
    <col min="14595" max="14595" width="0" style="40" hidden="1" customWidth="1"/>
    <col min="14596" max="14596" width="4" style="40" customWidth="1"/>
    <col min="14597" max="14597" width="3.42578125" style="40" customWidth="1"/>
    <col min="14598" max="14598" width="9.140625" style="40"/>
    <col min="14599" max="14599" width="4.5703125" style="40" customWidth="1"/>
    <col min="14600" max="14604" width="9" style="40" customWidth="1"/>
    <col min="14605" max="14848" width="9.140625" style="40"/>
    <col min="14849" max="14849" width="50.85546875" style="40" customWidth="1"/>
    <col min="14850" max="14850" width="5.85546875" style="40" customWidth="1"/>
    <col min="14851" max="14851" width="0" style="40" hidden="1" customWidth="1"/>
    <col min="14852" max="14852" width="4" style="40" customWidth="1"/>
    <col min="14853" max="14853" width="3.42578125" style="40" customWidth="1"/>
    <col min="14854" max="14854" width="9.140625" style="40"/>
    <col min="14855" max="14855" width="4.5703125" style="40" customWidth="1"/>
    <col min="14856" max="14860" width="9" style="40" customWidth="1"/>
    <col min="14861" max="15104" width="9.140625" style="40"/>
    <col min="15105" max="15105" width="50.85546875" style="40" customWidth="1"/>
    <col min="15106" max="15106" width="5.85546875" style="40" customWidth="1"/>
    <col min="15107" max="15107" width="0" style="40" hidden="1" customWidth="1"/>
    <col min="15108" max="15108" width="4" style="40" customWidth="1"/>
    <col min="15109" max="15109" width="3.42578125" style="40" customWidth="1"/>
    <col min="15110" max="15110" width="9.140625" style="40"/>
    <col min="15111" max="15111" width="4.5703125" style="40" customWidth="1"/>
    <col min="15112" max="15116" width="9" style="40" customWidth="1"/>
    <col min="15117" max="15360" width="9.140625" style="40"/>
    <col min="15361" max="15361" width="50.85546875" style="40" customWidth="1"/>
    <col min="15362" max="15362" width="5.85546875" style="40" customWidth="1"/>
    <col min="15363" max="15363" width="0" style="40" hidden="1" customWidth="1"/>
    <col min="15364" max="15364" width="4" style="40" customWidth="1"/>
    <col min="15365" max="15365" width="3.42578125" style="40" customWidth="1"/>
    <col min="15366" max="15366" width="9.140625" style="40"/>
    <col min="15367" max="15367" width="4.5703125" style="40" customWidth="1"/>
    <col min="15368" max="15372" width="9" style="40" customWidth="1"/>
    <col min="15373" max="15616" width="9.140625" style="40"/>
    <col min="15617" max="15617" width="50.85546875" style="40" customWidth="1"/>
    <col min="15618" max="15618" width="5.85546875" style="40" customWidth="1"/>
    <col min="15619" max="15619" width="0" style="40" hidden="1" customWidth="1"/>
    <col min="15620" max="15620" width="4" style="40" customWidth="1"/>
    <col min="15621" max="15621" width="3.42578125" style="40" customWidth="1"/>
    <col min="15622" max="15622" width="9.140625" style="40"/>
    <col min="15623" max="15623" width="4.5703125" style="40" customWidth="1"/>
    <col min="15624" max="15628" width="9" style="40" customWidth="1"/>
    <col min="15629" max="15872" width="9.140625" style="40"/>
    <col min="15873" max="15873" width="50.85546875" style="40" customWidth="1"/>
    <col min="15874" max="15874" width="5.85546875" style="40" customWidth="1"/>
    <col min="15875" max="15875" width="0" style="40" hidden="1" customWidth="1"/>
    <col min="15876" max="15876" width="4" style="40" customWidth="1"/>
    <col min="15877" max="15877" width="3.42578125" style="40" customWidth="1"/>
    <col min="15878" max="15878" width="9.140625" style="40"/>
    <col min="15879" max="15879" width="4.5703125" style="40" customWidth="1"/>
    <col min="15880" max="15884" width="9" style="40" customWidth="1"/>
    <col min="15885" max="16128" width="9.140625" style="40"/>
    <col min="16129" max="16129" width="50.85546875" style="40" customWidth="1"/>
    <col min="16130" max="16130" width="5.85546875" style="40" customWidth="1"/>
    <col min="16131" max="16131" width="0" style="40" hidden="1" customWidth="1"/>
    <col min="16132" max="16132" width="4" style="40" customWidth="1"/>
    <col min="16133" max="16133" width="3.42578125" style="40" customWidth="1"/>
    <col min="16134" max="16134" width="9.140625" style="40"/>
    <col min="16135" max="16135" width="4.5703125" style="40" customWidth="1"/>
    <col min="16136" max="16140" width="9" style="40" customWidth="1"/>
    <col min="16141" max="16384" width="9.140625" style="40"/>
  </cols>
  <sheetData>
    <row r="1" spans="1:12" s="47" customFormat="1" ht="13.5" hidden="1" customHeight="1" x14ac:dyDescent="0.25">
      <c r="A1" s="91"/>
      <c r="B1" s="92"/>
      <c r="C1" s="92"/>
      <c r="D1" s="92"/>
      <c r="E1" s="92"/>
      <c r="F1" s="92"/>
      <c r="G1" s="92"/>
      <c r="H1" s="46"/>
      <c r="I1" s="93"/>
      <c r="J1" s="46"/>
      <c r="K1" s="46"/>
      <c r="L1" s="46"/>
    </row>
    <row r="2" spans="1:12" x14ac:dyDescent="0.25">
      <c r="A2" s="94"/>
      <c r="B2" s="94"/>
      <c r="C2" s="94"/>
      <c r="D2" s="94"/>
      <c r="E2" s="94"/>
      <c r="F2" s="94"/>
      <c r="G2" s="94"/>
      <c r="H2" s="40"/>
      <c r="I2" s="94"/>
      <c r="J2" s="94"/>
      <c r="K2" s="40"/>
      <c r="L2" s="94" t="s">
        <v>229</v>
      </c>
    </row>
    <row r="3" spans="1:12" x14ac:dyDescent="0.25">
      <c r="A3" s="95"/>
      <c r="B3" s="95"/>
      <c r="C3" s="95"/>
      <c r="D3" s="95"/>
      <c r="E3" s="95"/>
      <c r="F3" s="95"/>
      <c r="G3" s="95"/>
      <c r="H3" s="40"/>
      <c r="I3" s="95"/>
      <c r="J3" s="95"/>
      <c r="K3" s="40"/>
      <c r="L3" s="95" t="s">
        <v>82</v>
      </c>
    </row>
    <row r="4" spans="1:12" x14ac:dyDescent="0.25">
      <c r="A4" s="96"/>
      <c r="B4" s="96"/>
      <c r="C4" s="96"/>
      <c r="D4" s="96"/>
      <c r="E4" s="96"/>
      <c r="F4" s="96"/>
      <c r="G4" s="96"/>
      <c r="H4" s="40"/>
      <c r="I4" s="96"/>
      <c r="J4" s="96"/>
      <c r="K4" s="40"/>
      <c r="L4" s="96" t="str">
        <f>CONCATENATE("МО ","""",LEFT(I13,FIND("*",I13,1)-1),""" ")</f>
        <v xml:space="preserve">МО "Большеолыпское" </v>
      </c>
    </row>
    <row r="5" spans="1:12" x14ac:dyDescent="0.25">
      <c r="A5" s="96"/>
      <c r="B5" s="96"/>
      <c r="C5" s="96"/>
      <c r="D5" s="96"/>
      <c r="E5" s="96"/>
      <c r="F5" s="96"/>
      <c r="G5" s="96"/>
      <c r="H5" s="97"/>
      <c r="I5" s="96"/>
      <c r="J5" s="96"/>
      <c r="K5" s="97"/>
      <c r="L5" s="96" t="str">
        <f>"от__ ________ "&amp;VALUE(RIGHT(I13,4))&amp;" года  №_____"</f>
        <v>от__ ________ 2014 года  №_____</v>
      </c>
    </row>
    <row r="6" spans="1:12" ht="9" customHeight="1" x14ac:dyDescent="0.25">
      <c r="A6" s="12"/>
      <c r="B6" s="98"/>
      <c r="C6" s="98"/>
      <c r="D6" s="99"/>
      <c r="E6" s="99"/>
      <c r="F6" s="99"/>
      <c r="G6" s="99"/>
      <c r="H6" s="40"/>
      <c r="I6" s="99"/>
      <c r="J6" s="40"/>
      <c r="K6" s="40"/>
      <c r="L6" s="40"/>
    </row>
    <row r="7" spans="1:12" ht="16.5" x14ac:dyDescent="0.25">
      <c r="A7" s="156" t="s">
        <v>2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2" ht="17.25" customHeight="1" x14ac:dyDescent="0.25">
      <c r="A8" s="157" t="s">
        <v>165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ht="15.75" customHeight="1" x14ac:dyDescent="0.25">
      <c r="A9" s="157" t="str">
        <f>CONCATENATE("""",LEFT(I13,FIND("*",I13,1)-1),""" ","  за ",IF(MID(I13,FIND("*",I13,1)+4,2)="04","1 квартал ",IF(MID(I13,FIND("*",I13,1)+4,2)="07","1 полугодие ",IF(MID(I13,FIND("*",I13,1)+4,2)="10","9 месяцев ",""))),IF(MID(I13,FIND("*",I13,1)+4,2)="01",CONCATENATE(TEXT(VALUE(RIGHT(I13,4)-1),"0000")," год"),CONCATENATE(RIGHT(I13,4)," года")))</f>
        <v>"Большеолыпское"   за 2013 год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12" ht="15" customHeight="1" x14ac:dyDescent="0.25">
      <c r="A10" s="12"/>
      <c r="B10" s="98"/>
      <c r="C10" s="98"/>
      <c r="D10" s="98"/>
      <c r="E10" s="98"/>
      <c r="H10" s="55"/>
      <c r="J10" s="55"/>
      <c r="K10" s="55"/>
      <c r="L10" s="55" t="s">
        <v>166</v>
      </c>
    </row>
    <row r="11" spans="1:12" ht="73.5" customHeight="1" x14ac:dyDescent="0.25">
      <c r="A11" s="102" t="s">
        <v>87</v>
      </c>
      <c r="B11" s="102" t="s">
        <v>167</v>
      </c>
      <c r="C11" s="103"/>
      <c r="D11" s="104" t="s">
        <v>85</v>
      </c>
      <c r="E11" s="104" t="s">
        <v>86</v>
      </c>
      <c r="F11" s="102" t="s">
        <v>168</v>
      </c>
      <c r="G11" s="105" t="s">
        <v>169</v>
      </c>
      <c r="H11" s="59" t="str">
        <f>CONCATENATE("Исполнение на ",RIGHT(H13,10))</f>
        <v>Исполнение на 01.01.2013</v>
      </c>
      <c r="I11" s="60" t="str">
        <f>CONCATENATE("Уточнён-ный план на ",IF(MID(I13,FIND("*",I13,1)+4,2)="01",CONCATENATE(TEXT(VALUE(RIGHT(I13,4)-1),"0000")," год"),CONCATENATE(RIGHT(I13,4)," год")))</f>
        <v>Уточнён-ный план на 2013 год</v>
      </c>
      <c r="J11" s="59" t="str">
        <f>CONCATENATE("Исполнение на ",RIGHT(I13,10))</f>
        <v>Исполнение на 01.01.2014</v>
      </c>
      <c r="K11" s="60" t="s">
        <v>88</v>
      </c>
      <c r="L11" s="60" t="s">
        <v>89</v>
      </c>
    </row>
    <row r="12" spans="1:12" s="64" customFormat="1" ht="15.75" hidden="1" customHeight="1" x14ac:dyDescent="0.25">
      <c r="A12" s="61" t="s">
        <v>94</v>
      </c>
      <c r="B12" s="106" t="s">
        <v>170</v>
      </c>
      <c r="C12" s="106" t="s">
        <v>90</v>
      </c>
      <c r="D12" s="106" t="s">
        <v>91</v>
      </c>
      <c r="E12" s="106" t="s">
        <v>92</v>
      </c>
      <c r="F12" s="106" t="s">
        <v>95</v>
      </c>
      <c r="G12" s="106" t="s">
        <v>171</v>
      </c>
      <c r="H12" s="107" t="s">
        <v>277</v>
      </c>
      <c r="I12" s="107" t="s">
        <v>278</v>
      </c>
      <c r="J12" s="107" t="s">
        <v>279</v>
      </c>
      <c r="K12" s="107" t="s">
        <v>14</v>
      </c>
      <c r="L12" s="107" t="s">
        <v>15</v>
      </c>
    </row>
    <row r="13" spans="1:12" s="68" customFormat="1" ht="42.75" hidden="1" customHeight="1" x14ac:dyDescent="0.2">
      <c r="A13" s="65" t="s">
        <v>87</v>
      </c>
      <c r="B13" s="108" t="s">
        <v>172</v>
      </c>
      <c r="C13" s="108" t="s">
        <v>96</v>
      </c>
      <c r="D13" s="108" t="s">
        <v>85</v>
      </c>
      <c r="E13" s="108" t="s">
        <v>86</v>
      </c>
      <c r="F13" s="108" t="s">
        <v>98</v>
      </c>
      <c r="G13" s="108" t="s">
        <v>173</v>
      </c>
      <c r="H13" s="109" t="s">
        <v>255</v>
      </c>
      <c r="I13" s="109" t="s">
        <v>256</v>
      </c>
      <c r="J13" s="109" t="s">
        <v>20</v>
      </c>
      <c r="K13" s="109" t="s">
        <v>7</v>
      </c>
      <c r="L13" s="109" t="s">
        <v>23</v>
      </c>
    </row>
    <row r="14" spans="1:12" s="76" customFormat="1" ht="15.75" hidden="1" customHeight="1" x14ac:dyDescent="0.2">
      <c r="A14" s="110" t="s">
        <v>174</v>
      </c>
      <c r="B14" s="111" t="s">
        <v>97</v>
      </c>
      <c r="C14" s="111" t="s">
        <v>97</v>
      </c>
      <c r="D14" s="111" t="s">
        <v>97</v>
      </c>
      <c r="E14" s="111" t="s">
        <v>97</v>
      </c>
      <c r="F14" s="111" t="s">
        <v>97</v>
      </c>
      <c r="G14" s="111" t="s">
        <v>97</v>
      </c>
      <c r="H14" s="74">
        <v>2303.1</v>
      </c>
      <c r="I14" s="74">
        <v>2346.81</v>
      </c>
      <c r="J14" s="74">
        <v>2311.0700000000002</v>
      </c>
      <c r="K14" s="75">
        <v>100.3</v>
      </c>
      <c r="L14" s="75">
        <v>98.5</v>
      </c>
    </row>
    <row r="15" spans="1:12" s="68" customFormat="1" ht="24" x14ac:dyDescent="0.2">
      <c r="A15" s="112" t="s">
        <v>175</v>
      </c>
      <c r="B15" s="111" t="s">
        <v>176</v>
      </c>
      <c r="C15" s="111" t="s">
        <v>97</v>
      </c>
      <c r="D15" s="111" t="s">
        <v>97</v>
      </c>
      <c r="E15" s="111" t="s">
        <v>97</v>
      </c>
      <c r="F15" s="111" t="s">
        <v>97</v>
      </c>
      <c r="G15" s="111" t="s">
        <v>97</v>
      </c>
      <c r="H15" s="74">
        <v>2303.1</v>
      </c>
      <c r="I15" s="74">
        <v>2346.81</v>
      </c>
      <c r="J15" s="74">
        <v>2311.0700000000002</v>
      </c>
      <c r="K15" s="75">
        <v>100.3</v>
      </c>
      <c r="L15" s="75">
        <v>98.5</v>
      </c>
    </row>
    <row r="16" spans="1:12" s="68" customFormat="1" ht="14.25" x14ac:dyDescent="0.2">
      <c r="A16" s="112" t="s">
        <v>101</v>
      </c>
      <c r="B16" s="111" t="s">
        <v>176</v>
      </c>
      <c r="C16" s="111" t="s">
        <v>100</v>
      </c>
      <c r="D16" s="111" t="s">
        <v>33</v>
      </c>
      <c r="E16" s="111"/>
      <c r="F16" s="111" t="s">
        <v>97</v>
      </c>
      <c r="G16" s="111" t="s">
        <v>97</v>
      </c>
      <c r="H16" s="74">
        <v>987.19</v>
      </c>
      <c r="I16" s="74">
        <v>1089.68</v>
      </c>
      <c r="J16" s="74">
        <v>1075.71</v>
      </c>
      <c r="K16" s="75">
        <v>109</v>
      </c>
      <c r="L16" s="75">
        <v>98.7</v>
      </c>
    </row>
    <row r="17" spans="1:12" s="68" customFormat="1" ht="24" x14ac:dyDescent="0.2">
      <c r="A17" s="112" t="s">
        <v>104</v>
      </c>
      <c r="B17" s="111" t="s">
        <v>176</v>
      </c>
      <c r="C17" s="111" t="s">
        <v>102</v>
      </c>
      <c r="D17" s="111" t="s">
        <v>33</v>
      </c>
      <c r="E17" s="111" t="s">
        <v>103</v>
      </c>
      <c r="F17" s="111" t="s">
        <v>97</v>
      </c>
      <c r="G17" s="111" t="s">
        <v>97</v>
      </c>
      <c r="H17" s="74">
        <v>346.47</v>
      </c>
      <c r="I17" s="74">
        <v>433</v>
      </c>
      <c r="J17" s="74">
        <v>430.21</v>
      </c>
      <c r="K17" s="75">
        <v>124.2</v>
      </c>
      <c r="L17" s="75">
        <v>99.4</v>
      </c>
    </row>
    <row r="18" spans="1:12" s="68" customFormat="1" ht="36" x14ac:dyDescent="0.2">
      <c r="A18" s="112" t="s">
        <v>177</v>
      </c>
      <c r="B18" s="111" t="s">
        <v>176</v>
      </c>
      <c r="C18" s="111" t="s">
        <v>102</v>
      </c>
      <c r="D18" s="111" t="s">
        <v>33</v>
      </c>
      <c r="E18" s="111" t="s">
        <v>103</v>
      </c>
      <c r="F18" s="111" t="s">
        <v>178</v>
      </c>
      <c r="G18" s="111" t="s">
        <v>97</v>
      </c>
      <c r="H18" s="74">
        <v>346.47</v>
      </c>
      <c r="I18" s="74">
        <v>364</v>
      </c>
      <c r="J18" s="74">
        <v>361.21</v>
      </c>
      <c r="K18" s="75">
        <v>104.3</v>
      </c>
      <c r="L18" s="75">
        <v>99.2</v>
      </c>
    </row>
    <row r="19" spans="1:12" s="68" customFormat="1" ht="14.25" x14ac:dyDescent="0.2">
      <c r="A19" s="112" t="s">
        <v>106</v>
      </c>
      <c r="B19" s="111" t="s">
        <v>176</v>
      </c>
      <c r="C19" s="111" t="s">
        <v>102</v>
      </c>
      <c r="D19" s="111" t="s">
        <v>33</v>
      </c>
      <c r="E19" s="111" t="s">
        <v>103</v>
      </c>
      <c r="F19" s="111" t="s">
        <v>107</v>
      </c>
      <c r="G19" s="111" t="s">
        <v>97</v>
      </c>
      <c r="H19" s="74">
        <v>346.47</v>
      </c>
      <c r="I19" s="74">
        <v>364</v>
      </c>
      <c r="J19" s="74">
        <v>361.21</v>
      </c>
      <c r="K19" s="75">
        <v>104.3</v>
      </c>
      <c r="L19" s="75">
        <v>99.2</v>
      </c>
    </row>
    <row r="20" spans="1:12" s="47" customFormat="1" x14ac:dyDescent="0.25">
      <c r="A20" s="91" t="s">
        <v>179</v>
      </c>
      <c r="B20" s="92" t="s">
        <v>176</v>
      </c>
      <c r="C20" s="92" t="s">
        <v>102</v>
      </c>
      <c r="D20" s="92" t="s">
        <v>33</v>
      </c>
      <c r="E20" s="92" t="s">
        <v>103</v>
      </c>
      <c r="F20" s="92" t="s">
        <v>107</v>
      </c>
      <c r="G20" s="92" t="s">
        <v>180</v>
      </c>
      <c r="H20" s="78">
        <v>346.47</v>
      </c>
      <c r="I20" s="78">
        <v>364</v>
      </c>
      <c r="J20" s="78">
        <v>361.21</v>
      </c>
      <c r="K20" s="46">
        <v>104.3</v>
      </c>
      <c r="L20" s="46">
        <v>99.2</v>
      </c>
    </row>
    <row r="21" spans="1:12" s="68" customFormat="1" ht="14.25" x14ac:dyDescent="0.2">
      <c r="A21" s="112" t="s">
        <v>181</v>
      </c>
      <c r="B21" s="111" t="s">
        <v>176</v>
      </c>
      <c r="C21" s="111" t="s">
        <v>102</v>
      </c>
      <c r="D21" s="111" t="s">
        <v>33</v>
      </c>
      <c r="E21" s="111" t="s">
        <v>103</v>
      </c>
      <c r="F21" s="111" t="s">
        <v>182</v>
      </c>
      <c r="G21" s="111" t="s">
        <v>97</v>
      </c>
      <c r="H21" s="74"/>
      <c r="I21" s="74">
        <v>69</v>
      </c>
      <c r="J21" s="74">
        <v>69</v>
      </c>
      <c r="K21" s="75"/>
      <c r="L21" s="75">
        <v>100</v>
      </c>
    </row>
    <row r="22" spans="1:12" s="68" customFormat="1" ht="24" x14ac:dyDescent="0.2">
      <c r="A22" s="112" t="s">
        <v>108</v>
      </c>
      <c r="B22" s="111" t="s">
        <v>176</v>
      </c>
      <c r="C22" s="111" t="s">
        <v>102</v>
      </c>
      <c r="D22" s="111" t="s">
        <v>33</v>
      </c>
      <c r="E22" s="111" t="s">
        <v>103</v>
      </c>
      <c r="F22" s="111" t="s">
        <v>109</v>
      </c>
      <c r="G22" s="111" t="s">
        <v>97</v>
      </c>
      <c r="H22" s="74"/>
      <c r="I22" s="74">
        <v>69</v>
      </c>
      <c r="J22" s="74">
        <v>69</v>
      </c>
      <c r="K22" s="75"/>
      <c r="L22" s="75">
        <v>100</v>
      </c>
    </row>
    <row r="23" spans="1:12" s="47" customFormat="1" x14ac:dyDescent="0.25">
      <c r="A23" s="91" t="s">
        <v>179</v>
      </c>
      <c r="B23" s="92" t="s">
        <v>176</v>
      </c>
      <c r="C23" s="92" t="s">
        <v>102</v>
      </c>
      <c r="D23" s="92" t="s">
        <v>33</v>
      </c>
      <c r="E23" s="92" t="s">
        <v>103</v>
      </c>
      <c r="F23" s="92" t="s">
        <v>109</v>
      </c>
      <c r="G23" s="92" t="s">
        <v>180</v>
      </c>
      <c r="H23" s="78"/>
      <c r="I23" s="78">
        <v>69</v>
      </c>
      <c r="J23" s="78">
        <v>69</v>
      </c>
      <c r="K23" s="46"/>
      <c r="L23" s="46">
        <v>100</v>
      </c>
    </row>
    <row r="24" spans="1:12" s="68" customFormat="1" ht="36" x14ac:dyDescent="0.2">
      <c r="A24" s="112" t="s">
        <v>112</v>
      </c>
      <c r="B24" s="111" t="s">
        <v>176</v>
      </c>
      <c r="C24" s="111" t="s">
        <v>110</v>
      </c>
      <c r="D24" s="111" t="s">
        <v>33</v>
      </c>
      <c r="E24" s="111" t="s">
        <v>111</v>
      </c>
      <c r="F24" s="111" t="s">
        <v>97</v>
      </c>
      <c r="G24" s="111" t="s">
        <v>97</v>
      </c>
      <c r="H24" s="74">
        <v>636.83000000000004</v>
      </c>
      <c r="I24" s="74">
        <v>656.68</v>
      </c>
      <c r="J24" s="74">
        <v>645.5</v>
      </c>
      <c r="K24" s="75">
        <v>101.4</v>
      </c>
      <c r="L24" s="75">
        <v>98.3</v>
      </c>
    </row>
    <row r="25" spans="1:12" s="68" customFormat="1" ht="36" x14ac:dyDescent="0.2">
      <c r="A25" s="112" t="s">
        <v>177</v>
      </c>
      <c r="B25" s="111" t="s">
        <v>176</v>
      </c>
      <c r="C25" s="111" t="s">
        <v>110</v>
      </c>
      <c r="D25" s="111" t="s">
        <v>33</v>
      </c>
      <c r="E25" s="111" t="s">
        <v>111</v>
      </c>
      <c r="F25" s="111" t="s">
        <v>178</v>
      </c>
      <c r="G25" s="111" t="s">
        <v>97</v>
      </c>
      <c r="H25" s="74">
        <v>603.16999999999996</v>
      </c>
      <c r="I25" s="74">
        <v>549.38</v>
      </c>
      <c r="J25" s="74">
        <v>538.27</v>
      </c>
      <c r="K25" s="75">
        <v>89.2</v>
      </c>
      <c r="L25" s="75">
        <v>98</v>
      </c>
    </row>
    <row r="26" spans="1:12" s="68" customFormat="1" ht="14.25" x14ac:dyDescent="0.2">
      <c r="A26" s="112" t="s">
        <v>183</v>
      </c>
      <c r="B26" s="111" t="s">
        <v>176</v>
      </c>
      <c r="C26" s="111" t="s">
        <v>110</v>
      </c>
      <c r="D26" s="111" t="s">
        <v>33</v>
      </c>
      <c r="E26" s="111" t="s">
        <v>111</v>
      </c>
      <c r="F26" s="111" t="s">
        <v>184</v>
      </c>
      <c r="G26" s="111" t="s">
        <v>97</v>
      </c>
      <c r="H26" s="74">
        <v>603.16999999999996</v>
      </c>
      <c r="I26" s="74">
        <v>549.38</v>
      </c>
      <c r="J26" s="74">
        <v>538.27</v>
      </c>
      <c r="K26" s="75">
        <v>89.2</v>
      </c>
      <c r="L26" s="75">
        <v>98</v>
      </c>
    </row>
    <row r="27" spans="1:12" s="68" customFormat="1" ht="24" x14ac:dyDescent="0.2">
      <c r="A27" s="112" t="s">
        <v>113</v>
      </c>
      <c r="B27" s="111" t="s">
        <v>176</v>
      </c>
      <c r="C27" s="111" t="s">
        <v>110</v>
      </c>
      <c r="D27" s="111" t="s">
        <v>33</v>
      </c>
      <c r="E27" s="111" t="s">
        <v>111</v>
      </c>
      <c r="F27" s="111" t="s">
        <v>114</v>
      </c>
      <c r="G27" s="111" t="s">
        <v>97</v>
      </c>
      <c r="H27" s="74">
        <v>603.16999999999996</v>
      </c>
      <c r="I27" s="74">
        <v>549.38</v>
      </c>
      <c r="J27" s="74">
        <v>538.27</v>
      </c>
      <c r="K27" s="75">
        <v>89.2</v>
      </c>
      <c r="L27" s="75">
        <v>98</v>
      </c>
    </row>
    <row r="28" spans="1:12" s="47" customFormat="1" x14ac:dyDescent="0.25">
      <c r="A28" s="91" t="s">
        <v>179</v>
      </c>
      <c r="B28" s="92" t="s">
        <v>176</v>
      </c>
      <c r="C28" s="92" t="s">
        <v>110</v>
      </c>
      <c r="D28" s="92" t="s">
        <v>33</v>
      </c>
      <c r="E28" s="92" t="s">
        <v>111</v>
      </c>
      <c r="F28" s="92" t="s">
        <v>114</v>
      </c>
      <c r="G28" s="92" t="s">
        <v>180</v>
      </c>
      <c r="H28" s="78">
        <v>512.38</v>
      </c>
      <c r="I28" s="78">
        <v>490</v>
      </c>
      <c r="J28" s="78">
        <v>486.27</v>
      </c>
      <c r="K28" s="46">
        <v>94.9</v>
      </c>
      <c r="L28" s="46">
        <v>99.2</v>
      </c>
    </row>
    <row r="29" spans="1:12" s="47" customFormat="1" ht="24.75" x14ac:dyDescent="0.25">
      <c r="A29" s="91" t="s">
        <v>185</v>
      </c>
      <c r="B29" s="92" t="s">
        <v>176</v>
      </c>
      <c r="C29" s="92" t="s">
        <v>110</v>
      </c>
      <c r="D29" s="92" t="s">
        <v>33</v>
      </c>
      <c r="E29" s="92" t="s">
        <v>111</v>
      </c>
      <c r="F29" s="92" t="s">
        <v>114</v>
      </c>
      <c r="G29" s="92" t="s">
        <v>186</v>
      </c>
      <c r="H29" s="78">
        <v>43.92</v>
      </c>
      <c r="I29" s="78">
        <v>16.5</v>
      </c>
      <c r="J29" s="78">
        <v>13.64</v>
      </c>
      <c r="K29" s="46">
        <v>31.1</v>
      </c>
      <c r="L29" s="46">
        <v>82.7</v>
      </c>
    </row>
    <row r="30" spans="1:12" s="47" customFormat="1" ht="24.75" x14ac:dyDescent="0.25">
      <c r="A30" s="91" t="s">
        <v>187</v>
      </c>
      <c r="B30" s="92" t="s">
        <v>176</v>
      </c>
      <c r="C30" s="92" t="s">
        <v>110</v>
      </c>
      <c r="D30" s="92" t="s">
        <v>33</v>
      </c>
      <c r="E30" s="92" t="s">
        <v>111</v>
      </c>
      <c r="F30" s="92" t="s">
        <v>114</v>
      </c>
      <c r="G30" s="92" t="s">
        <v>188</v>
      </c>
      <c r="H30" s="78">
        <v>43.01</v>
      </c>
      <c r="I30" s="78">
        <v>40.880000000000003</v>
      </c>
      <c r="J30" s="78">
        <v>37.159999999999997</v>
      </c>
      <c r="K30" s="46">
        <v>86.4</v>
      </c>
      <c r="L30" s="46">
        <v>90.9</v>
      </c>
    </row>
    <row r="31" spans="1:12" s="47" customFormat="1" x14ac:dyDescent="0.25">
      <c r="A31" s="91" t="s">
        <v>189</v>
      </c>
      <c r="B31" s="92" t="s">
        <v>176</v>
      </c>
      <c r="C31" s="92" t="s">
        <v>110</v>
      </c>
      <c r="D31" s="92" t="s">
        <v>33</v>
      </c>
      <c r="E31" s="92" t="s">
        <v>111</v>
      </c>
      <c r="F31" s="92" t="s">
        <v>114</v>
      </c>
      <c r="G31" s="92" t="s">
        <v>190</v>
      </c>
      <c r="H31" s="78">
        <v>1.59</v>
      </c>
      <c r="I31" s="78">
        <v>2</v>
      </c>
      <c r="J31" s="78">
        <v>1.2</v>
      </c>
      <c r="K31" s="46">
        <v>75.5</v>
      </c>
      <c r="L31" s="46">
        <v>60</v>
      </c>
    </row>
    <row r="32" spans="1:12" s="68" customFormat="1" ht="24" x14ac:dyDescent="0.2">
      <c r="A32" s="112" t="s">
        <v>191</v>
      </c>
      <c r="B32" s="111" t="s">
        <v>176</v>
      </c>
      <c r="C32" s="111" t="s">
        <v>110</v>
      </c>
      <c r="D32" s="111" t="s">
        <v>33</v>
      </c>
      <c r="E32" s="111" t="s">
        <v>111</v>
      </c>
      <c r="F32" s="111" t="s">
        <v>192</v>
      </c>
      <c r="G32" s="111" t="s">
        <v>97</v>
      </c>
      <c r="H32" s="74">
        <v>16.66</v>
      </c>
      <c r="I32" s="74">
        <v>20.3</v>
      </c>
      <c r="J32" s="74">
        <v>20.23</v>
      </c>
      <c r="K32" s="75">
        <v>121.4</v>
      </c>
      <c r="L32" s="75">
        <v>99.7</v>
      </c>
    </row>
    <row r="33" spans="1:12" s="68" customFormat="1" ht="14.25" x14ac:dyDescent="0.2">
      <c r="A33" s="112" t="s">
        <v>193</v>
      </c>
      <c r="B33" s="111" t="s">
        <v>176</v>
      </c>
      <c r="C33" s="111" t="s">
        <v>110</v>
      </c>
      <c r="D33" s="111" t="s">
        <v>33</v>
      </c>
      <c r="E33" s="111" t="s">
        <v>111</v>
      </c>
      <c r="F33" s="111" t="s">
        <v>194</v>
      </c>
      <c r="G33" s="111" t="s">
        <v>97</v>
      </c>
      <c r="H33" s="74">
        <v>16.66</v>
      </c>
      <c r="I33" s="74">
        <v>20.3</v>
      </c>
      <c r="J33" s="74">
        <v>20.23</v>
      </c>
      <c r="K33" s="75">
        <v>121.4</v>
      </c>
      <c r="L33" s="75">
        <v>99.7</v>
      </c>
    </row>
    <row r="34" spans="1:12" s="68" customFormat="1" ht="48" x14ac:dyDescent="0.2">
      <c r="A34" s="112" t="s">
        <v>115</v>
      </c>
      <c r="B34" s="111" t="s">
        <v>176</v>
      </c>
      <c r="C34" s="111" t="s">
        <v>110</v>
      </c>
      <c r="D34" s="111" t="s">
        <v>33</v>
      </c>
      <c r="E34" s="111" t="s">
        <v>111</v>
      </c>
      <c r="F34" s="111" t="s">
        <v>116</v>
      </c>
      <c r="G34" s="111" t="s">
        <v>97</v>
      </c>
      <c r="H34" s="74">
        <v>16.66</v>
      </c>
      <c r="I34" s="74">
        <v>20.3</v>
      </c>
      <c r="J34" s="74">
        <v>20.23</v>
      </c>
      <c r="K34" s="75">
        <v>121.4</v>
      </c>
      <c r="L34" s="75">
        <v>99.7</v>
      </c>
    </row>
    <row r="35" spans="1:12" s="47" customFormat="1" x14ac:dyDescent="0.25">
      <c r="A35" s="91" t="s">
        <v>195</v>
      </c>
      <c r="B35" s="92" t="s">
        <v>176</v>
      </c>
      <c r="C35" s="92" t="s">
        <v>110</v>
      </c>
      <c r="D35" s="92" t="s">
        <v>33</v>
      </c>
      <c r="E35" s="92" t="s">
        <v>111</v>
      </c>
      <c r="F35" s="92" t="s">
        <v>116</v>
      </c>
      <c r="G35" s="92" t="s">
        <v>196</v>
      </c>
      <c r="H35" s="78">
        <v>16.66</v>
      </c>
      <c r="I35" s="78">
        <v>20.3</v>
      </c>
      <c r="J35" s="78">
        <v>20.23</v>
      </c>
      <c r="K35" s="46">
        <v>121.4</v>
      </c>
      <c r="L35" s="46">
        <v>99.7</v>
      </c>
    </row>
    <row r="36" spans="1:12" s="68" customFormat="1" ht="14.25" x14ac:dyDescent="0.2">
      <c r="A36" s="112" t="s">
        <v>181</v>
      </c>
      <c r="B36" s="111" t="s">
        <v>176</v>
      </c>
      <c r="C36" s="111" t="s">
        <v>110</v>
      </c>
      <c r="D36" s="111" t="s">
        <v>33</v>
      </c>
      <c r="E36" s="111" t="s">
        <v>111</v>
      </c>
      <c r="F36" s="111" t="s">
        <v>182</v>
      </c>
      <c r="G36" s="111" t="s">
        <v>97</v>
      </c>
      <c r="H36" s="74">
        <v>17</v>
      </c>
      <c r="I36" s="74">
        <v>87</v>
      </c>
      <c r="J36" s="74">
        <v>87</v>
      </c>
      <c r="K36" s="75">
        <v>511.8</v>
      </c>
      <c r="L36" s="75">
        <v>100</v>
      </c>
    </row>
    <row r="37" spans="1:12" s="68" customFormat="1" ht="24" x14ac:dyDescent="0.2">
      <c r="A37" s="112" t="s">
        <v>108</v>
      </c>
      <c r="B37" s="111" t="s">
        <v>176</v>
      </c>
      <c r="C37" s="111" t="s">
        <v>110</v>
      </c>
      <c r="D37" s="111" t="s">
        <v>33</v>
      </c>
      <c r="E37" s="111" t="s">
        <v>111</v>
      </c>
      <c r="F37" s="111" t="s">
        <v>109</v>
      </c>
      <c r="G37" s="111" t="s">
        <v>97</v>
      </c>
      <c r="H37" s="74">
        <v>17</v>
      </c>
      <c r="I37" s="74">
        <v>87</v>
      </c>
      <c r="J37" s="74">
        <v>87</v>
      </c>
      <c r="K37" s="75">
        <v>511.8</v>
      </c>
      <c r="L37" s="75">
        <v>100</v>
      </c>
    </row>
    <row r="38" spans="1:12" s="47" customFormat="1" x14ac:dyDescent="0.25">
      <c r="A38" s="91" t="s">
        <v>179</v>
      </c>
      <c r="B38" s="92" t="s">
        <v>176</v>
      </c>
      <c r="C38" s="92" t="s">
        <v>110</v>
      </c>
      <c r="D38" s="92" t="s">
        <v>33</v>
      </c>
      <c r="E38" s="92" t="s">
        <v>111</v>
      </c>
      <c r="F38" s="92" t="s">
        <v>109</v>
      </c>
      <c r="G38" s="92" t="s">
        <v>180</v>
      </c>
      <c r="H38" s="78"/>
      <c r="I38" s="78">
        <v>87</v>
      </c>
      <c r="J38" s="78">
        <v>87</v>
      </c>
      <c r="K38" s="46"/>
      <c r="L38" s="46">
        <v>100</v>
      </c>
    </row>
    <row r="39" spans="1:12" s="68" customFormat="1" ht="14.25" x14ac:dyDescent="0.2">
      <c r="A39" s="112" t="s">
        <v>121</v>
      </c>
      <c r="B39" s="111" t="s">
        <v>176</v>
      </c>
      <c r="C39" s="111" t="s">
        <v>120</v>
      </c>
      <c r="D39" s="111" t="s">
        <v>103</v>
      </c>
      <c r="E39" s="111"/>
      <c r="F39" s="111" t="s">
        <v>97</v>
      </c>
      <c r="G39" s="111" t="s">
        <v>97</v>
      </c>
      <c r="H39" s="74">
        <v>48.4</v>
      </c>
      <c r="I39" s="74">
        <v>51.5</v>
      </c>
      <c r="J39" s="74">
        <v>44.97</v>
      </c>
      <c r="K39" s="75">
        <v>92.9</v>
      </c>
      <c r="L39" s="75">
        <v>87.3</v>
      </c>
    </row>
    <row r="40" spans="1:12" s="68" customFormat="1" ht="14.25" x14ac:dyDescent="0.2">
      <c r="A40" s="112" t="s">
        <v>124</v>
      </c>
      <c r="B40" s="111" t="s">
        <v>176</v>
      </c>
      <c r="C40" s="111" t="s">
        <v>122</v>
      </c>
      <c r="D40" s="111" t="s">
        <v>103</v>
      </c>
      <c r="E40" s="111" t="s">
        <v>123</v>
      </c>
      <c r="F40" s="111" t="s">
        <v>97</v>
      </c>
      <c r="G40" s="111" t="s">
        <v>97</v>
      </c>
      <c r="H40" s="74">
        <v>48.4</v>
      </c>
      <c r="I40" s="74">
        <v>51.5</v>
      </c>
      <c r="J40" s="74">
        <v>44.97</v>
      </c>
      <c r="K40" s="75">
        <v>92.9</v>
      </c>
      <c r="L40" s="75">
        <v>87.3</v>
      </c>
    </row>
    <row r="41" spans="1:12" s="68" customFormat="1" ht="14.25" x14ac:dyDescent="0.2">
      <c r="A41" s="112" t="s">
        <v>197</v>
      </c>
      <c r="B41" s="111" t="s">
        <v>176</v>
      </c>
      <c r="C41" s="111" t="s">
        <v>122</v>
      </c>
      <c r="D41" s="111" t="s">
        <v>103</v>
      </c>
      <c r="E41" s="111" t="s">
        <v>123</v>
      </c>
      <c r="F41" s="111" t="s">
        <v>198</v>
      </c>
      <c r="G41" s="111" t="s">
        <v>97</v>
      </c>
      <c r="H41" s="74">
        <v>48.4</v>
      </c>
      <c r="I41" s="74">
        <v>51.5</v>
      </c>
      <c r="J41" s="74">
        <v>44.97</v>
      </c>
      <c r="K41" s="75">
        <v>92.9</v>
      </c>
      <c r="L41" s="75">
        <v>87.3</v>
      </c>
    </row>
    <row r="42" spans="1:12" s="68" customFormat="1" ht="24" x14ac:dyDescent="0.2">
      <c r="A42" s="112" t="s">
        <v>125</v>
      </c>
      <c r="B42" s="111" t="s">
        <v>176</v>
      </c>
      <c r="C42" s="111" t="s">
        <v>122</v>
      </c>
      <c r="D42" s="111" t="s">
        <v>103</v>
      </c>
      <c r="E42" s="111" t="s">
        <v>123</v>
      </c>
      <c r="F42" s="111" t="s">
        <v>126</v>
      </c>
      <c r="G42" s="111" t="s">
        <v>97</v>
      </c>
      <c r="H42" s="74">
        <v>48.4</v>
      </c>
      <c r="I42" s="74">
        <v>51.5</v>
      </c>
      <c r="J42" s="74">
        <v>44.97</v>
      </c>
      <c r="K42" s="75">
        <v>92.9</v>
      </c>
      <c r="L42" s="75">
        <v>87.3</v>
      </c>
    </row>
    <row r="43" spans="1:12" s="47" customFormat="1" x14ac:dyDescent="0.25">
      <c r="A43" s="91" t="s">
        <v>179</v>
      </c>
      <c r="B43" s="92" t="s">
        <v>176</v>
      </c>
      <c r="C43" s="92" t="s">
        <v>122</v>
      </c>
      <c r="D43" s="92" t="s">
        <v>103</v>
      </c>
      <c r="E43" s="92" t="s">
        <v>123</v>
      </c>
      <c r="F43" s="92" t="s">
        <v>126</v>
      </c>
      <c r="G43" s="92" t="s">
        <v>180</v>
      </c>
      <c r="H43" s="78">
        <v>46.9</v>
      </c>
      <c r="I43" s="78">
        <v>50</v>
      </c>
      <c r="J43" s="78">
        <v>43.47</v>
      </c>
      <c r="K43" s="46">
        <v>92.7</v>
      </c>
      <c r="L43" s="46">
        <v>86.9</v>
      </c>
    </row>
    <row r="44" spans="1:12" s="47" customFormat="1" ht="24.75" x14ac:dyDescent="0.25">
      <c r="A44" s="91" t="s">
        <v>187</v>
      </c>
      <c r="B44" s="92" t="s">
        <v>176</v>
      </c>
      <c r="C44" s="92" t="s">
        <v>122</v>
      </c>
      <c r="D44" s="92" t="s">
        <v>103</v>
      </c>
      <c r="E44" s="92" t="s">
        <v>123</v>
      </c>
      <c r="F44" s="92" t="s">
        <v>126</v>
      </c>
      <c r="G44" s="92" t="s">
        <v>188</v>
      </c>
      <c r="H44" s="78">
        <v>1.5</v>
      </c>
      <c r="I44" s="78">
        <v>1.5</v>
      </c>
      <c r="J44" s="78">
        <v>1.5</v>
      </c>
      <c r="K44" s="46">
        <v>100</v>
      </c>
      <c r="L44" s="46">
        <v>100</v>
      </c>
    </row>
    <row r="45" spans="1:12" s="68" customFormat="1" ht="24" x14ac:dyDescent="0.2">
      <c r="A45" s="112" t="s">
        <v>128</v>
      </c>
      <c r="B45" s="111" t="s">
        <v>176</v>
      </c>
      <c r="C45" s="111" t="s">
        <v>127</v>
      </c>
      <c r="D45" s="111" t="s">
        <v>123</v>
      </c>
      <c r="E45" s="111"/>
      <c r="F45" s="111" t="s">
        <v>97</v>
      </c>
      <c r="G45" s="111" t="s">
        <v>97</v>
      </c>
      <c r="H45" s="74">
        <v>105.9</v>
      </c>
      <c r="I45" s="74">
        <v>157.63999999999999</v>
      </c>
      <c r="J45" s="74">
        <v>155.63999999999999</v>
      </c>
      <c r="K45" s="75">
        <v>147</v>
      </c>
      <c r="L45" s="75">
        <v>98.7</v>
      </c>
    </row>
    <row r="46" spans="1:12" s="68" customFormat="1" ht="14.25" x14ac:dyDescent="0.2">
      <c r="A46" s="112" t="s">
        <v>130</v>
      </c>
      <c r="B46" s="111" t="s">
        <v>176</v>
      </c>
      <c r="C46" s="111" t="s">
        <v>129</v>
      </c>
      <c r="D46" s="111" t="s">
        <v>123</v>
      </c>
      <c r="E46" s="111" t="s">
        <v>49</v>
      </c>
      <c r="F46" s="111" t="s">
        <v>97</v>
      </c>
      <c r="G46" s="111" t="s">
        <v>97</v>
      </c>
      <c r="H46" s="74">
        <v>105.9</v>
      </c>
      <c r="I46" s="74">
        <v>157.63999999999999</v>
      </c>
      <c r="J46" s="74">
        <v>155.63999999999999</v>
      </c>
      <c r="K46" s="75">
        <v>147</v>
      </c>
      <c r="L46" s="75">
        <v>98.7</v>
      </c>
    </row>
    <row r="47" spans="1:12" s="68" customFormat="1" ht="36" x14ac:dyDescent="0.2">
      <c r="A47" s="112" t="s">
        <v>199</v>
      </c>
      <c r="B47" s="111" t="s">
        <v>176</v>
      </c>
      <c r="C47" s="111" t="s">
        <v>129</v>
      </c>
      <c r="D47" s="111" t="s">
        <v>123</v>
      </c>
      <c r="E47" s="111" t="s">
        <v>49</v>
      </c>
      <c r="F47" s="111" t="s">
        <v>200</v>
      </c>
      <c r="G47" s="111" t="s">
        <v>97</v>
      </c>
      <c r="H47" s="74"/>
      <c r="I47" s="74">
        <v>6</v>
      </c>
      <c r="J47" s="74">
        <v>4</v>
      </c>
      <c r="K47" s="75"/>
      <c r="L47" s="75">
        <v>66.7</v>
      </c>
    </row>
    <row r="48" spans="1:12" s="68" customFormat="1" ht="14.25" x14ac:dyDescent="0.2">
      <c r="A48" s="112" t="s">
        <v>131</v>
      </c>
      <c r="B48" s="111" t="s">
        <v>176</v>
      </c>
      <c r="C48" s="111" t="s">
        <v>129</v>
      </c>
      <c r="D48" s="111" t="s">
        <v>123</v>
      </c>
      <c r="E48" s="111" t="s">
        <v>49</v>
      </c>
      <c r="F48" s="111" t="s">
        <v>132</v>
      </c>
      <c r="G48" s="111" t="s">
        <v>97</v>
      </c>
      <c r="H48" s="74"/>
      <c r="I48" s="74">
        <v>6</v>
      </c>
      <c r="J48" s="74">
        <v>4</v>
      </c>
      <c r="K48" s="75"/>
      <c r="L48" s="75">
        <v>66.7</v>
      </c>
    </row>
    <row r="49" spans="1:12" s="47" customFormat="1" ht="24.75" x14ac:dyDescent="0.25">
      <c r="A49" s="91" t="s">
        <v>185</v>
      </c>
      <c r="B49" s="92" t="s">
        <v>176</v>
      </c>
      <c r="C49" s="92" t="s">
        <v>129</v>
      </c>
      <c r="D49" s="92" t="s">
        <v>123</v>
      </c>
      <c r="E49" s="92" t="s">
        <v>49</v>
      </c>
      <c r="F49" s="92" t="s">
        <v>132</v>
      </c>
      <c r="G49" s="92" t="s">
        <v>186</v>
      </c>
      <c r="H49" s="78"/>
      <c r="I49" s="78">
        <v>2</v>
      </c>
      <c r="J49" s="78"/>
      <c r="K49" s="46"/>
      <c r="L49" s="46">
        <v>0</v>
      </c>
    </row>
    <row r="50" spans="1:12" s="47" customFormat="1" ht="24.75" x14ac:dyDescent="0.25">
      <c r="A50" s="91" t="s">
        <v>187</v>
      </c>
      <c r="B50" s="92" t="s">
        <v>176</v>
      </c>
      <c r="C50" s="92" t="s">
        <v>129</v>
      </c>
      <c r="D50" s="92" t="s">
        <v>123</v>
      </c>
      <c r="E50" s="92" t="s">
        <v>49</v>
      </c>
      <c r="F50" s="92" t="s">
        <v>132</v>
      </c>
      <c r="G50" s="92" t="s">
        <v>188</v>
      </c>
      <c r="H50" s="78"/>
      <c r="I50" s="78">
        <v>4</v>
      </c>
      <c r="J50" s="78">
        <v>4</v>
      </c>
      <c r="K50" s="46"/>
      <c r="L50" s="46">
        <v>100</v>
      </c>
    </row>
    <row r="51" spans="1:12" s="68" customFormat="1" ht="14.25" x14ac:dyDescent="0.2">
      <c r="A51" s="112" t="s">
        <v>201</v>
      </c>
      <c r="B51" s="111" t="s">
        <v>176</v>
      </c>
      <c r="C51" s="111" t="s">
        <v>129</v>
      </c>
      <c r="D51" s="111" t="s">
        <v>123</v>
      </c>
      <c r="E51" s="111" t="s">
        <v>49</v>
      </c>
      <c r="F51" s="111" t="s">
        <v>202</v>
      </c>
      <c r="G51" s="111" t="s">
        <v>97</v>
      </c>
      <c r="H51" s="74">
        <v>105.9</v>
      </c>
      <c r="I51" s="74">
        <v>151.63999999999999</v>
      </c>
      <c r="J51" s="74">
        <v>151.63999999999999</v>
      </c>
      <c r="K51" s="75">
        <v>143.19999999999999</v>
      </c>
      <c r="L51" s="75">
        <v>100</v>
      </c>
    </row>
    <row r="52" spans="1:12" s="68" customFormat="1" ht="36" x14ac:dyDescent="0.2">
      <c r="A52" s="112" t="s">
        <v>203</v>
      </c>
      <c r="B52" s="111" t="s">
        <v>176</v>
      </c>
      <c r="C52" s="111" t="s">
        <v>129</v>
      </c>
      <c r="D52" s="111" t="s">
        <v>123</v>
      </c>
      <c r="E52" s="111" t="s">
        <v>49</v>
      </c>
      <c r="F52" s="111" t="s">
        <v>204</v>
      </c>
      <c r="G52" s="111" t="s">
        <v>97</v>
      </c>
      <c r="H52" s="74">
        <v>105.9</v>
      </c>
      <c r="I52" s="74">
        <v>151.63999999999999</v>
      </c>
      <c r="J52" s="74">
        <v>151.63999999999999</v>
      </c>
      <c r="K52" s="75">
        <v>143.19999999999999</v>
      </c>
      <c r="L52" s="75">
        <v>100</v>
      </c>
    </row>
    <row r="53" spans="1:12" s="68" customFormat="1" ht="14.25" x14ac:dyDescent="0.2">
      <c r="A53" s="112" t="s">
        <v>131</v>
      </c>
      <c r="B53" s="111" t="s">
        <v>176</v>
      </c>
      <c r="C53" s="111" t="s">
        <v>129</v>
      </c>
      <c r="D53" s="111" t="s">
        <v>123</v>
      </c>
      <c r="E53" s="111" t="s">
        <v>49</v>
      </c>
      <c r="F53" s="111" t="s">
        <v>133</v>
      </c>
      <c r="G53" s="111" t="s">
        <v>97</v>
      </c>
      <c r="H53" s="74">
        <v>105.9</v>
      </c>
      <c r="I53" s="74">
        <v>151.63999999999999</v>
      </c>
      <c r="J53" s="74">
        <v>151.63999999999999</v>
      </c>
      <c r="K53" s="75">
        <v>143.19999999999999</v>
      </c>
      <c r="L53" s="75">
        <v>100</v>
      </c>
    </row>
    <row r="54" spans="1:12" s="47" customFormat="1" ht="24.75" x14ac:dyDescent="0.25">
      <c r="A54" s="91" t="s">
        <v>185</v>
      </c>
      <c r="B54" s="92" t="s">
        <v>176</v>
      </c>
      <c r="C54" s="92" t="s">
        <v>129</v>
      </c>
      <c r="D54" s="92" t="s">
        <v>123</v>
      </c>
      <c r="E54" s="92" t="s">
        <v>49</v>
      </c>
      <c r="F54" s="92" t="s">
        <v>133</v>
      </c>
      <c r="G54" s="92" t="s">
        <v>186</v>
      </c>
      <c r="H54" s="78">
        <v>4.8</v>
      </c>
      <c r="I54" s="78">
        <v>5</v>
      </c>
      <c r="J54" s="78">
        <v>5</v>
      </c>
      <c r="K54" s="46">
        <v>104.2</v>
      </c>
      <c r="L54" s="46">
        <v>100</v>
      </c>
    </row>
    <row r="55" spans="1:12" s="47" customFormat="1" ht="24.75" x14ac:dyDescent="0.25">
      <c r="A55" s="91" t="s">
        <v>187</v>
      </c>
      <c r="B55" s="92" t="s">
        <v>176</v>
      </c>
      <c r="C55" s="92" t="s">
        <v>129</v>
      </c>
      <c r="D55" s="92" t="s">
        <v>123</v>
      </c>
      <c r="E55" s="92" t="s">
        <v>49</v>
      </c>
      <c r="F55" s="92" t="s">
        <v>133</v>
      </c>
      <c r="G55" s="92" t="s">
        <v>188</v>
      </c>
      <c r="H55" s="78">
        <v>101.1</v>
      </c>
      <c r="I55" s="78">
        <v>146.63999999999999</v>
      </c>
      <c r="J55" s="78">
        <v>146.63999999999999</v>
      </c>
      <c r="K55" s="46">
        <v>145</v>
      </c>
      <c r="L55" s="46">
        <v>100</v>
      </c>
    </row>
    <row r="56" spans="1:12" s="68" customFormat="1" ht="14.25" x14ac:dyDescent="0.2">
      <c r="A56" s="112" t="s">
        <v>135</v>
      </c>
      <c r="B56" s="111" t="s">
        <v>176</v>
      </c>
      <c r="C56" s="111" t="s">
        <v>134</v>
      </c>
      <c r="D56" s="111" t="s">
        <v>111</v>
      </c>
      <c r="E56" s="111"/>
      <c r="F56" s="111" t="s">
        <v>97</v>
      </c>
      <c r="G56" s="111" t="s">
        <v>97</v>
      </c>
      <c r="H56" s="74">
        <v>398</v>
      </c>
      <c r="I56" s="74">
        <v>157.29</v>
      </c>
      <c r="J56" s="74">
        <v>147.80000000000001</v>
      </c>
      <c r="K56" s="75">
        <v>37.1</v>
      </c>
      <c r="L56" s="75">
        <v>94</v>
      </c>
    </row>
    <row r="57" spans="1:12" s="68" customFormat="1" ht="14.25" x14ac:dyDescent="0.2">
      <c r="A57" s="112" t="s">
        <v>138</v>
      </c>
      <c r="B57" s="111" t="s">
        <v>176</v>
      </c>
      <c r="C57" s="111" t="s">
        <v>136</v>
      </c>
      <c r="D57" s="111" t="s">
        <v>111</v>
      </c>
      <c r="E57" s="111" t="s">
        <v>137</v>
      </c>
      <c r="F57" s="111" t="s">
        <v>97</v>
      </c>
      <c r="G57" s="111" t="s">
        <v>97</v>
      </c>
      <c r="H57" s="74">
        <v>308</v>
      </c>
      <c r="I57" s="74">
        <v>157.29</v>
      </c>
      <c r="J57" s="74">
        <v>147.80000000000001</v>
      </c>
      <c r="K57" s="75">
        <v>48</v>
      </c>
      <c r="L57" s="75">
        <v>94</v>
      </c>
    </row>
    <row r="58" spans="1:12" s="68" customFormat="1" ht="14.25" x14ac:dyDescent="0.2">
      <c r="A58" s="112" t="s">
        <v>205</v>
      </c>
      <c r="B58" s="111" t="s">
        <v>176</v>
      </c>
      <c r="C58" s="111" t="s">
        <v>136</v>
      </c>
      <c r="D58" s="111" t="s">
        <v>111</v>
      </c>
      <c r="E58" s="111" t="s">
        <v>137</v>
      </c>
      <c r="F58" s="111" t="s">
        <v>206</v>
      </c>
      <c r="G58" s="111" t="s">
        <v>97</v>
      </c>
      <c r="H58" s="74">
        <v>73</v>
      </c>
      <c r="I58" s="74">
        <v>76.290000000000006</v>
      </c>
      <c r="J58" s="74">
        <v>66.8</v>
      </c>
      <c r="K58" s="75">
        <v>91.5</v>
      </c>
      <c r="L58" s="75">
        <v>87.6</v>
      </c>
    </row>
    <row r="59" spans="1:12" s="68" customFormat="1" ht="14.25" x14ac:dyDescent="0.2">
      <c r="A59" s="112" t="s">
        <v>207</v>
      </c>
      <c r="B59" s="111" t="s">
        <v>176</v>
      </c>
      <c r="C59" s="111" t="s">
        <v>136</v>
      </c>
      <c r="D59" s="111" t="s">
        <v>111</v>
      </c>
      <c r="E59" s="111" t="s">
        <v>137</v>
      </c>
      <c r="F59" s="111" t="s">
        <v>208</v>
      </c>
      <c r="G59" s="111" t="s">
        <v>97</v>
      </c>
      <c r="H59" s="74">
        <v>73</v>
      </c>
      <c r="I59" s="74">
        <v>76.290000000000006</v>
      </c>
      <c r="J59" s="74">
        <v>66.8</v>
      </c>
      <c r="K59" s="75">
        <v>91.5</v>
      </c>
      <c r="L59" s="75">
        <v>87.6</v>
      </c>
    </row>
    <row r="60" spans="1:12" s="68" customFormat="1" ht="14.25" x14ac:dyDescent="0.2">
      <c r="A60" s="112" t="s">
        <v>139</v>
      </c>
      <c r="B60" s="111" t="s">
        <v>176</v>
      </c>
      <c r="C60" s="111" t="s">
        <v>136</v>
      </c>
      <c r="D60" s="111" t="s">
        <v>111</v>
      </c>
      <c r="E60" s="111" t="s">
        <v>137</v>
      </c>
      <c r="F60" s="111" t="s">
        <v>140</v>
      </c>
      <c r="G60" s="111" t="s">
        <v>97</v>
      </c>
      <c r="H60" s="74">
        <v>73</v>
      </c>
      <c r="I60" s="74">
        <v>76.290000000000006</v>
      </c>
      <c r="J60" s="74">
        <v>66.8</v>
      </c>
      <c r="K60" s="75">
        <v>91.5</v>
      </c>
      <c r="L60" s="75">
        <v>87.6</v>
      </c>
    </row>
    <row r="61" spans="1:12" s="47" customFormat="1" ht="24.75" x14ac:dyDescent="0.25">
      <c r="A61" s="91" t="s">
        <v>187</v>
      </c>
      <c r="B61" s="92" t="s">
        <v>176</v>
      </c>
      <c r="C61" s="92" t="s">
        <v>136</v>
      </c>
      <c r="D61" s="92" t="s">
        <v>111</v>
      </c>
      <c r="E61" s="92" t="s">
        <v>137</v>
      </c>
      <c r="F61" s="92" t="s">
        <v>140</v>
      </c>
      <c r="G61" s="92" t="s">
        <v>188</v>
      </c>
      <c r="H61" s="78">
        <v>73</v>
      </c>
      <c r="I61" s="78">
        <v>76.290000000000006</v>
      </c>
      <c r="J61" s="78">
        <v>66.8</v>
      </c>
      <c r="K61" s="46">
        <v>91.5</v>
      </c>
      <c r="L61" s="46">
        <v>87.6</v>
      </c>
    </row>
    <row r="62" spans="1:12" s="68" customFormat="1" ht="14.25" x14ac:dyDescent="0.2">
      <c r="A62" s="112" t="s">
        <v>201</v>
      </c>
      <c r="B62" s="111" t="s">
        <v>176</v>
      </c>
      <c r="C62" s="111" t="s">
        <v>136</v>
      </c>
      <c r="D62" s="111" t="s">
        <v>111</v>
      </c>
      <c r="E62" s="111" t="s">
        <v>137</v>
      </c>
      <c r="F62" s="111" t="s">
        <v>202</v>
      </c>
      <c r="G62" s="111" t="s">
        <v>97</v>
      </c>
      <c r="H62" s="74">
        <v>235</v>
      </c>
      <c r="I62" s="74">
        <v>81</v>
      </c>
      <c r="J62" s="74">
        <v>81</v>
      </c>
      <c r="K62" s="75">
        <v>34.5</v>
      </c>
      <c r="L62" s="75">
        <v>100</v>
      </c>
    </row>
    <row r="63" spans="1:12" s="68" customFormat="1" ht="36" x14ac:dyDescent="0.2">
      <c r="A63" s="112" t="s">
        <v>203</v>
      </c>
      <c r="B63" s="111" t="s">
        <v>176</v>
      </c>
      <c r="C63" s="111" t="s">
        <v>136</v>
      </c>
      <c r="D63" s="111" t="s">
        <v>111</v>
      </c>
      <c r="E63" s="111" t="s">
        <v>137</v>
      </c>
      <c r="F63" s="111" t="s">
        <v>204</v>
      </c>
      <c r="G63" s="111" t="s">
        <v>97</v>
      </c>
      <c r="H63" s="74">
        <v>235</v>
      </c>
      <c r="I63" s="74">
        <v>81</v>
      </c>
      <c r="J63" s="74">
        <v>81</v>
      </c>
      <c r="K63" s="75">
        <v>34.5</v>
      </c>
      <c r="L63" s="75">
        <v>100</v>
      </c>
    </row>
    <row r="64" spans="1:12" s="68" customFormat="1" ht="24" x14ac:dyDescent="0.2">
      <c r="A64" s="112" t="s">
        <v>141</v>
      </c>
      <c r="B64" s="111" t="s">
        <v>176</v>
      </c>
      <c r="C64" s="111" t="s">
        <v>136</v>
      </c>
      <c r="D64" s="111" t="s">
        <v>111</v>
      </c>
      <c r="E64" s="111" t="s">
        <v>137</v>
      </c>
      <c r="F64" s="111" t="s">
        <v>142</v>
      </c>
      <c r="G64" s="111" t="s">
        <v>97</v>
      </c>
      <c r="H64" s="74">
        <v>235</v>
      </c>
      <c r="I64" s="74">
        <v>81</v>
      </c>
      <c r="J64" s="74">
        <v>81</v>
      </c>
      <c r="K64" s="75">
        <v>34.5</v>
      </c>
      <c r="L64" s="75">
        <v>100</v>
      </c>
    </row>
    <row r="65" spans="1:12" s="47" customFormat="1" ht="24.75" x14ac:dyDescent="0.25">
      <c r="A65" s="91" t="s">
        <v>187</v>
      </c>
      <c r="B65" s="92" t="s">
        <v>176</v>
      </c>
      <c r="C65" s="92" t="s">
        <v>136</v>
      </c>
      <c r="D65" s="92" t="s">
        <v>111</v>
      </c>
      <c r="E65" s="92" t="s">
        <v>137</v>
      </c>
      <c r="F65" s="92" t="s">
        <v>142</v>
      </c>
      <c r="G65" s="92" t="s">
        <v>188</v>
      </c>
      <c r="H65" s="78">
        <v>235</v>
      </c>
      <c r="I65" s="78">
        <v>81</v>
      </c>
      <c r="J65" s="78">
        <v>81</v>
      </c>
      <c r="K65" s="46">
        <v>34.5</v>
      </c>
      <c r="L65" s="46">
        <v>100</v>
      </c>
    </row>
    <row r="66" spans="1:12" s="68" customFormat="1" ht="14.25" x14ac:dyDescent="0.2">
      <c r="A66" s="112" t="s">
        <v>148</v>
      </c>
      <c r="B66" s="111" t="s">
        <v>176</v>
      </c>
      <c r="C66" s="111" t="s">
        <v>146</v>
      </c>
      <c r="D66" s="111" t="s">
        <v>147</v>
      </c>
      <c r="E66" s="111"/>
      <c r="F66" s="111" t="s">
        <v>97</v>
      </c>
      <c r="G66" s="111" t="s">
        <v>97</v>
      </c>
      <c r="H66" s="74">
        <v>112.6</v>
      </c>
      <c r="I66" s="74">
        <v>34</v>
      </c>
      <c r="J66" s="74">
        <v>30.25</v>
      </c>
      <c r="K66" s="75">
        <v>26.9</v>
      </c>
      <c r="L66" s="75">
        <v>89</v>
      </c>
    </row>
    <row r="67" spans="1:12" s="68" customFormat="1" ht="14.25" x14ac:dyDescent="0.2">
      <c r="A67" s="112" t="s">
        <v>150</v>
      </c>
      <c r="B67" s="111" t="s">
        <v>176</v>
      </c>
      <c r="C67" s="111" t="s">
        <v>149</v>
      </c>
      <c r="D67" s="111" t="s">
        <v>147</v>
      </c>
      <c r="E67" s="111" t="s">
        <v>123</v>
      </c>
      <c r="F67" s="111" t="s">
        <v>97</v>
      </c>
      <c r="G67" s="111" t="s">
        <v>97</v>
      </c>
      <c r="H67" s="74">
        <v>112.6</v>
      </c>
      <c r="I67" s="74">
        <v>34</v>
      </c>
      <c r="J67" s="74">
        <v>30.25</v>
      </c>
      <c r="K67" s="75">
        <v>26.9</v>
      </c>
      <c r="L67" s="75">
        <v>89</v>
      </c>
    </row>
    <row r="68" spans="1:12" s="68" customFormat="1" ht="14.25" x14ac:dyDescent="0.2">
      <c r="A68" s="112" t="s">
        <v>201</v>
      </c>
      <c r="B68" s="111" t="s">
        <v>176</v>
      </c>
      <c r="C68" s="111" t="s">
        <v>149</v>
      </c>
      <c r="D68" s="111" t="s">
        <v>147</v>
      </c>
      <c r="E68" s="111" t="s">
        <v>123</v>
      </c>
      <c r="F68" s="111" t="s">
        <v>202</v>
      </c>
      <c r="G68" s="111" t="s">
        <v>97</v>
      </c>
      <c r="H68" s="74">
        <v>95</v>
      </c>
      <c r="I68" s="74">
        <v>20</v>
      </c>
      <c r="J68" s="74">
        <v>20</v>
      </c>
      <c r="K68" s="75">
        <v>21.1</v>
      </c>
      <c r="L68" s="75">
        <v>100</v>
      </c>
    </row>
    <row r="69" spans="1:12" s="68" customFormat="1" ht="36" x14ac:dyDescent="0.2">
      <c r="A69" s="112" t="s">
        <v>203</v>
      </c>
      <c r="B69" s="111" t="s">
        <v>176</v>
      </c>
      <c r="C69" s="111" t="s">
        <v>149</v>
      </c>
      <c r="D69" s="111" t="s">
        <v>147</v>
      </c>
      <c r="E69" s="111" t="s">
        <v>123</v>
      </c>
      <c r="F69" s="111" t="s">
        <v>204</v>
      </c>
      <c r="G69" s="111" t="s">
        <v>97</v>
      </c>
      <c r="H69" s="74">
        <v>95</v>
      </c>
      <c r="I69" s="74">
        <v>20</v>
      </c>
      <c r="J69" s="74">
        <v>20</v>
      </c>
      <c r="K69" s="75">
        <v>21.1</v>
      </c>
      <c r="L69" s="75">
        <v>100</v>
      </c>
    </row>
    <row r="70" spans="1:12" s="68" customFormat="1" ht="24" x14ac:dyDescent="0.2">
      <c r="A70" s="112" t="s">
        <v>141</v>
      </c>
      <c r="B70" s="111" t="s">
        <v>176</v>
      </c>
      <c r="C70" s="111" t="s">
        <v>149</v>
      </c>
      <c r="D70" s="111" t="s">
        <v>147</v>
      </c>
      <c r="E70" s="111" t="s">
        <v>123</v>
      </c>
      <c r="F70" s="111" t="s">
        <v>142</v>
      </c>
      <c r="G70" s="111" t="s">
        <v>97</v>
      </c>
      <c r="H70" s="74">
        <v>95</v>
      </c>
      <c r="I70" s="74">
        <v>20</v>
      </c>
      <c r="J70" s="74">
        <v>20</v>
      </c>
      <c r="K70" s="75">
        <v>21.1</v>
      </c>
      <c r="L70" s="75">
        <v>100</v>
      </c>
    </row>
    <row r="71" spans="1:12" s="47" customFormat="1" ht="24.75" x14ac:dyDescent="0.25">
      <c r="A71" s="91" t="s">
        <v>187</v>
      </c>
      <c r="B71" s="92" t="s">
        <v>176</v>
      </c>
      <c r="C71" s="92" t="s">
        <v>149</v>
      </c>
      <c r="D71" s="92" t="s">
        <v>147</v>
      </c>
      <c r="E71" s="92" t="s">
        <v>123</v>
      </c>
      <c r="F71" s="92" t="s">
        <v>142</v>
      </c>
      <c r="G71" s="92" t="s">
        <v>188</v>
      </c>
      <c r="H71" s="78">
        <v>95</v>
      </c>
      <c r="I71" s="78">
        <v>20</v>
      </c>
      <c r="J71" s="78">
        <v>20</v>
      </c>
      <c r="K71" s="46">
        <v>21.1</v>
      </c>
      <c r="L71" s="46">
        <v>100</v>
      </c>
    </row>
    <row r="72" spans="1:12" s="68" customFormat="1" ht="14.25" x14ac:dyDescent="0.2">
      <c r="A72" s="112" t="s">
        <v>150</v>
      </c>
      <c r="B72" s="111" t="s">
        <v>176</v>
      </c>
      <c r="C72" s="111" t="s">
        <v>149</v>
      </c>
      <c r="D72" s="111" t="s">
        <v>147</v>
      </c>
      <c r="E72" s="111" t="s">
        <v>123</v>
      </c>
      <c r="F72" s="111" t="s">
        <v>209</v>
      </c>
      <c r="G72" s="111" t="s">
        <v>97</v>
      </c>
      <c r="H72" s="74">
        <v>17.600000000000001</v>
      </c>
      <c r="I72" s="74">
        <v>14</v>
      </c>
      <c r="J72" s="74">
        <v>10.25</v>
      </c>
      <c r="K72" s="75">
        <v>58.2</v>
      </c>
      <c r="L72" s="75">
        <v>73.2</v>
      </c>
    </row>
    <row r="73" spans="1:12" s="68" customFormat="1" ht="14.25" x14ac:dyDescent="0.2">
      <c r="A73" s="112" t="s">
        <v>151</v>
      </c>
      <c r="B73" s="111" t="s">
        <v>176</v>
      </c>
      <c r="C73" s="111" t="s">
        <v>149</v>
      </c>
      <c r="D73" s="111" t="s">
        <v>147</v>
      </c>
      <c r="E73" s="111" t="s">
        <v>123</v>
      </c>
      <c r="F73" s="111" t="s">
        <v>152</v>
      </c>
      <c r="G73" s="111" t="s">
        <v>97</v>
      </c>
      <c r="H73" s="74">
        <v>16.600000000000001</v>
      </c>
      <c r="I73" s="74">
        <v>4</v>
      </c>
      <c r="J73" s="74">
        <v>0.25</v>
      </c>
      <c r="K73" s="75">
        <v>1.5</v>
      </c>
      <c r="L73" s="75">
        <v>6.3</v>
      </c>
    </row>
    <row r="74" spans="1:12" s="47" customFormat="1" ht="24.75" x14ac:dyDescent="0.25">
      <c r="A74" s="91" t="s">
        <v>187</v>
      </c>
      <c r="B74" s="92" t="s">
        <v>176</v>
      </c>
      <c r="C74" s="92" t="s">
        <v>149</v>
      </c>
      <c r="D74" s="92" t="s">
        <v>147</v>
      </c>
      <c r="E74" s="92" t="s">
        <v>123</v>
      </c>
      <c r="F74" s="92" t="s">
        <v>152</v>
      </c>
      <c r="G74" s="92" t="s">
        <v>188</v>
      </c>
      <c r="H74" s="78">
        <v>16.600000000000001</v>
      </c>
      <c r="I74" s="78">
        <v>4</v>
      </c>
      <c r="J74" s="78">
        <v>0.25</v>
      </c>
      <c r="K74" s="46">
        <v>1.5</v>
      </c>
      <c r="L74" s="46">
        <v>6.3</v>
      </c>
    </row>
    <row r="75" spans="1:12" s="68" customFormat="1" ht="24" x14ac:dyDescent="0.2">
      <c r="A75" s="112" t="s">
        <v>153</v>
      </c>
      <c r="B75" s="111" t="s">
        <v>176</v>
      </c>
      <c r="C75" s="111" t="s">
        <v>149</v>
      </c>
      <c r="D75" s="111" t="s">
        <v>147</v>
      </c>
      <c r="E75" s="111" t="s">
        <v>123</v>
      </c>
      <c r="F75" s="111" t="s">
        <v>154</v>
      </c>
      <c r="G75" s="111" t="s">
        <v>97</v>
      </c>
      <c r="H75" s="74">
        <v>1</v>
      </c>
      <c r="I75" s="74">
        <v>10</v>
      </c>
      <c r="J75" s="74">
        <v>10</v>
      </c>
      <c r="K75" s="75">
        <v>1000</v>
      </c>
      <c r="L75" s="75">
        <v>100</v>
      </c>
    </row>
    <row r="76" spans="1:12" s="47" customFormat="1" ht="24.75" x14ac:dyDescent="0.25">
      <c r="A76" s="91" t="s">
        <v>187</v>
      </c>
      <c r="B76" s="92" t="s">
        <v>176</v>
      </c>
      <c r="C76" s="92" t="s">
        <v>149</v>
      </c>
      <c r="D76" s="92" t="s">
        <v>147</v>
      </c>
      <c r="E76" s="92" t="s">
        <v>123</v>
      </c>
      <c r="F76" s="92" t="s">
        <v>154</v>
      </c>
      <c r="G76" s="92" t="s">
        <v>188</v>
      </c>
      <c r="H76" s="78">
        <v>1</v>
      </c>
      <c r="I76" s="78">
        <v>10</v>
      </c>
      <c r="J76" s="78">
        <v>10</v>
      </c>
      <c r="K76" s="46">
        <v>1000</v>
      </c>
      <c r="L76" s="46">
        <v>100</v>
      </c>
    </row>
    <row r="77" spans="1:12" s="68" customFormat="1" ht="14.25" x14ac:dyDescent="0.2">
      <c r="A77" s="112" t="s">
        <v>157</v>
      </c>
      <c r="B77" s="111" t="s">
        <v>176</v>
      </c>
      <c r="C77" s="111" t="s">
        <v>155</v>
      </c>
      <c r="D77" s="111" t="s">
        <v>156</v>
      </c>
      <c r="E77" s="111"/>
      <c r="F77" s="111" t="s">
        <v>97</v>
      </c>
      <c r="G77" s="111" t="s">
        <v>97</v>
      </c>
      <c r="H77" s="74">
        <v>646.70000000000005</v>
      </c>
      <c r="I77" s="74">
        <v>856.7</v>
      </c>
      <c r="J77" s="74">
        <v>856.7</v>
      </c>
      <c r="K77" s="75">
        <v>132.5</v>
      </c>
      <c r="L77" s="75">
        <v>100</v>
      </c>
    </row>
    <row r="78" spans="1:12" s="68" customFormat="1" ht="14.25" x14ac:dyDescent="0.2">
      <c r="A78" s="112" t="s">
        <v>159</v>
      </c>
      <c r="B78" s="111" t="s">
        <v>176</v>
      </c>
      <c r="C78" s="111" t="s">
        <v>158</v>
      </c>
      <c r="D78" s="111" t="s">
        <v>156</v>
      </c>
      <c r="E78" s="111" t="s">
        <v>33</v>
      </c>
      <c r="F78" s="111" t="s">
        <v>97</v>
      </c>
      <c r="G78" s="111" t="s">
        <v>97</v>
      </c>
      <c r="H78" s="74">
        <v>646.70000000000005</v>
      </c>
      <c r="I78" s="74">
        <v>856.7</v>
      </c>
      <c r="J78" s="74">
        <v>856.7</v>
      </c>
      <c r="K78" s="75">
        <v>132.5</v>
      </c>
      <c r="L78" s="75">
        <v>100</v>
      </c>
    </row>
    <row r="79" spans="1:12" s="68" customFormat="1" ht="24" x14ac:dyDescent="0.2">
      <c r="A79" s="112" t="s">
        <v>210</v>
      </c>
      <c r="B79" s="111" t="s">
        <v>176</v>
      </c>
      <c r="C79" s="111" t="s">
        <v>158</v>
      </c>
      <c r="D79" s="111" t="s">
        <v>156</v>
      </c>
      <c r="E79" s="111" t="s">
        <v>33</v>
      </c>
      <c r="F79" s="111" t="s">
        <v>211</v>
      </c>
      <c r="G79" s="111" t="s">
        <v>97</v>
      </c>
      <c r="H79" s="74">
        <v>646.70000000000005</v>
      </c>
      <c r="I79" s="74">
        <v>856.7</v>
      </c>
      <c r="J79" s="74">
        <v>856.7</v>
      </c>
      <c r="K79" s="75">
        <v>132.5</v>
      </c>
      <c r="L79" s="75">
        <v>100</v>
      </c>
    </row>
    <row r="80" spans="1:12" s="68" customFormat="1" ht="14.25" x14ac:dyDescent="0.2">
      <c r="A80" s="112" t="s">
        <v>212</v>
      </c>
      <c r="B80" s="111" t="s">
        <v>176</v>
      </c>
      <c r="C80" s="111" t="s">
        <v>158</v>
      </c>
      <c r="D80" s="111" t="s">
        <v>156</v>
      </c>
      <c r="E80" s="111" t="s">
        <v>33</v>
      </c>
      <c r="F80" s="111" t="s">
        <v>213</v>
      </c>
      <c r="G80" s="111" t="s">
        <v>97</v>
      </c>
      <c r="H80" s="74">
        <v>646.70000000000005</v>
      </c>
      <c r="I80" s="74">
        <v>856.7</v>
      </c>
      <c r="J80" s="74">
        <v>856.7</v>
      </c>
      <c r="K80" s="75">
        <v>132.5</v>
      </c>
      <c r="L80" s="75">
        <v>100</v>
      </c>
    </row>
    <row r="81" spans="1:12" s="68" customFormat="1" ht="24" x14ac:dyDescent="0.2">
      <c r="A81" s="112" t="s">
        <v>160</v>
      </c>
      <c r="B81" s="111" t="s">
        <v>176</v>
      </c>
      <c r="C81" s="111" t="s">
        <v>158</v>
      </c>
      <c r="D81" s="111" t="s">
        <v>156</v>
      </c>
      <c r="E81" s="111" t="s">
        <v>33</v>
      </c>
      <c r="F81" s="111" t="s">
        <v>161</v>
      </c>
      <c r="G81" s="111" t="s">
        <v>97</v>
      </c>
      <c r="H81" s="74">
        <v>646.70000000000005</v>
      </c>
      <c r="I81" s="74">
        <v>856.7</v>
      </c>
      <c r="J81" s="74">
        <v>856.7</v>
      </c>
      <c r="K81" s="75">
        <v>132.5</v>
      </c>
      <c r="L81" s="75">
        <v>100</v>
      </c>
    </row>
    <row r="82" spans="1:12" s="47" customFormat="1" x14ac:dyDescent="0.25">
      <c r="A82" s="91" t="s">
        <v>214</v>
      </c>
      <c r="B82" s="92" t="s">
        <v>176</v>
      </c>
      <c r="C82" s="92" t="s">
        <v>158</v>
      </c>
      <c r="D82" s="92" t="s">
        <v>156</v>
      </c>
      <c r="E82" s="92" t="s">
        <v>33</v>
      </c>
      <c r="F82" s="92" t="s">
        <v>161</v>
      </c>
      <c r="G82" s="92" t="s">
        <v>215</v>
      </c>
      <c r="H82" s="78">
        <v>646.70000000000005</v>
      </c>
      <c r="I82" s="78">
        <v>856.7</v>
      </c>
      <c r="J82" s="78">
        <v>856.7</v>
      </c>
      <c r="K82" s="46">
        <v>132.5</v>
      </c>
      <c r="L82" s="46">
        <v>100</v>
      </c>
    </row>
    <row r="83" spans="1:12" x14ac:dyDescent="0.25">
      <c r="A83" s="113" t="s">
        <v>162</v>
      </c>
      <c r="B83" s="113"/>
      <c r="C83" s="113"/>
      <c r="D83" s="113"/>
      <c r="E83" s="113"/>
      <c r="F83" s="113"/>
      <c r="G83" s="113"/>
      <c r="H83" s="88">
        <f>H14</f>
        <v>2303.1</v>
      </c>
      <c r="I83" s="88">
        <f>I14</f>
        <v>2346.81</v>
      </c>
      <c r="J83" s="88">
        <f>J14</f>
        <v>2311.0700000000002</v>
      </c>
      <c r="K83" s="88">
        <f>K14</f>
        <v>100.3</v>
      </c>
      <c r="L83" s="88">
        <f>L14</f>
        <v>98.5</v>
      </c>
    </row>
    <row r="84" spans="1:12" ht="30" customHeight="1" x14ac:dyDescent="0.25">
      <c r="A84" s="114" t="s">
        <v>216</v>
      </c>
      <c r="B84" s="115"/>
      <c r="C84" s="115"/>
      <c r="D84" s="115"/>
      <c r="E84" s="115"/>
      <c r="F84" s="115"/>
      <c r="G84" s="115"/>
      <c r="H84" s="116"/>
      <c r="I84" s="88"/>
      <c r="J84" s="116"/>
      <c r="K84" s="88" t="str">
        <f>IF(J84&lt;&gt;0,IF(H84&lt;&gt;0,ROUND(100*J84/H84,1),""),"")</f>
        <v/>
      </c>
      <c r="L84" s="88" t="str">
        <f>IF(J84&lt;&gt;0,IF(I84&lt;&gt;0,ROUND(100*J84/I84,1),""),"")</f>
        <v/>
      </c>
    </row>
    <row r="85" spans="1:12" x14ac:dyDescent="0.25">
      <c r="A85" s="113" t="s">
        <v>164</v>
      </c>
      <c r="B85" s="113"/>
      <c r="C85" s="113"/>
      <c r="D85" s="113"/>
      <c r="E85" s="113"/>
      <c r="F85" s="113"/>
      <c r="G85" s="113"/>
      <c r="H85" s="88">
        <f>H83+H84</f>
        <v>2303.1</v>
      </c>
      <c r="I85" s="88">
        <f>I83+I84</f>
        <v>2346.81</v>
      </c>
      <c r="J85" s="88">
        <f>J83+J84</f>
        <v>2311.0700000000002</v>
      </c>
      <c r="K85" s="88">
        <f>IF(J85&lt;&gt;0,IF(H85&lt;&gt;0,ROUND(100*J85/H85,1),""),"")</f>
        <v>100.3</v>
      </c>
      <c r="L85" s="88">
        <f>IF(J85&lt;&gt;0,IF(I85&lt;&gt;0,ROUND(100*J85/I85,1),""),"")</f>
        <v>98.5</v>
      </c>
    </row>
    <row r="88" spans="1:12" x14ac:dyDescent="0.25">
      <c r="H88" s="100"/>
      <c r="J88" s="100"/>
    </row>
  </sheetData>
  <mergeCells count="3"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view="pageLayout" topLeftCell="A2" zoomScaleNormal="100" workbookViewId="0">
      <selection activeCell="I3" sqref="I3"/>
    </sheetView>
  </sheetViews>
  <sheetFormatPr defaultRowHeight="15" x14ac:dyDescent="0.25"/>
  <cols>
    <col min="1" max="1" width="41.85546875" style="12" customWidth="1"/>
    <col min="2" max="2" width="5.85546875" style="12" customWidth="1"/>
    <col min="3" max="3" width="9.140625" style="12"/>
    <col min="4" max="4" width="5.85546875" style="12" customWidth="1"/>
    <col min="5" max="5" width="11.85546875" style="40" hidden="1" customWidth="1"/>
    <col min="6" max="6" width="11.85546875" customWidth="1"/>
    <col min="7" max="7" width="11.7109375" style="40" customWidth="1"/>
    <col min="8" max="8" width="9.7109375" style="40" hidden="1" customWidth="1"/>
    <col min="9" max="9" width="10" style="40" customWidth="1"/>
    <col min="257" max="257" width="41.85546875" customWidth="1"/>
    <col min="258" max="258" width="5.85546875" customWidth="1"/>
    <col min="260" max="260" width="5.85546875" customWidth="1"/>
    <col min="261" max="263" width="11.85546875" customWidth="1"/>
    <col min="264" max="264" width="9.7109375" customWidth="1"/>
    <col min="265" max="265" width="10" customWidth="1"/>
    <col min="513" max="513" width="41.85546875" customWidth="1"/>
    <col min="514" max="514" width="5.85546875" customWidth="1"/>
    <col min="516" max="516" width="5.85546875" customWidth="1"/>
    <col min="517" max="519" width="11.85546875" customWidth="1"/>
    <col min="520" max="520" width="9.7109375" customWidth="1"/>
    <col min="521" max="521" width="10" customWidth="1"/>
    <col min="769" max="769" width="41.85546875" customWidth="1"/>
    <col min="770" max="770" width="5.85546875" customWidth="1"/>
    <col min="772" max="772" width="5.85546875" customWidth="1"/>
    <col min="773" max="775" width="11.85546875" customWidth="1"/>
    <col min="776" max="776" width="9.7109375" customWidth="1"/>
    <col min="777" max="777" width="10" customWidth="1"/>
    <col min="1025" max="1025" width="41.85546875" customWidth="1"/>
    <col min="1026" max="1026" width="5.85546875" customWidth="1"/>
    <col min="1028" max="1028" width="5.85546875" customWidth="1"/>
    <col min="1029" max="1031" width="11.85546875" customWidth="1"/>
    <col min="1032" max="1032" width="9.7109375" customWidth="1"/>
    <col min="1033" max="1033" width="10" customWidth="1"/>
    <col min="1281" max="1281" width="41.85546875" customWidth="1"/>
    <col min="1282" max="1282" width="5.85546875" customWidth="1"/>
    <col min="1284" max="1284" width="5.85546875" customWidth="1"/>
    <col min="1285" max="1287" width="11.85546875" customWidth="1"/>
    <col min="1288" max="1288" width="9.7109375" customWidth="1"/>
    <col min="1289" max="1289" width="10" customWidth="1"/>
    <col min="1537" max="1537" width="41.85546875" customWidth="1"/>
    <col min="1538" max="1538" width="5.85546875" customWidth="1"/>
    <col min="1540" max="1540" width="5.85546875" customWidth="1"/>
    <col min="1541" max="1543" width="11.85546875" customWidth="1"/>
    <col min="1544" max="1544" width="9.7109375" customWidth="1"/>
    <col min="1545" max="1545" width="10" customWidth="1"/>
    <col min="1793" max="1793" width="41.85546875" customWidth="1"/>
    <col min="1794" max="1794" width="5.85546875" customWidth="1"/>
    <col min="1796" max="1796" width="5.85546875" customWidth="1"/>
    <col min="1797" max="1799" width="11.85546875" customWidth="1"/>
    <col min="1800" max="1800" width="9.7109375" customWidth="1"/>
    <col min="1801" max="1801" width="10" customWidth="1"/>
    <col min="2049" max="2049" width="41.85546875" customWidth="1"/>
    <col min="2050" max="2050" width="5.85546875" customWidth="1"/>
    <col min="2052" max="2052" width="5.85546875" customWidth="1"/>
    <col min="2053" max="2055" width="11.85546875" customWidth="1"/>
    <col min="2056" max="2056" width="9.7109375" customWidth="1"/>
    <col min="2057" max="2057" width="10" customWidth="1"/>
    <col min="2305" max="2305" width="41.85546875" customWidth="1"/>
    <col min="2306" max="2306" width="5.85546875" customWidth="1"/>
    <col min="2308" max="2308" width="5.85546875" customWidth="1"/>
    <col min="2309" max="2311" width="11.85546875" customWidth="1"/>
    <col min="2312" max="2312" width="9.7109375" customWidth="1"/>
    <col min="2313" max="2313" width="10" customWidth="1"/>
    <col min="2561" max="2561" width="41.85546875" customWidth="1"/>
    <col min="2562" max="2562" width="5.85546875" customWidth="1"/>
    <col min="2564" max="2564" width="5.85546875" customWidth="1"/>
    <col min="2565" max="2567" width="11.85546875" customWidth="1"/>
    <col min="2568" max="2568" width="9.7109375" customWidth="1"/>
    <col min="2569" max="2569" width="10" customWidth="1"/>
    <col min="2817" max="2817" width="41.85546875" customWidth="1"/>
    <col min="2818" max="2818" width="5.85546875" customWidth="1"/>
    <col min="2820" max="2820" width="5.85546875" customWidth="1"/>
    <col min="2821" max="2823" width="11.85546875" customWidth="1"/>
    <col min="2824" max="2824" width="9.7109375" customWidth="1"/>
    <col min="2825" max="2825" width="10" customWidth="1"/>
    <col min="3073" max="3073" width="41.85546875" customWidth="1"/>
    <col min="3074" max="3074" width="5.85546875" customWidth="1"/>
    <col min="3076" max="3076" width="5.85546875" customWidth="1"/>
    <col min="3077" max="3079" width="11.85546875" customWidth="1"/>
    <col min="3080" max="3080" width="9.7109375" customWidth="1"/>
    <col min="3081" max="3081" width="10" customWidth="1"/>
    <col min="3329" max="3329" width="41.85546875" customWidth="1"/>
    <col min="3330" max="3330" width="5.85546875" customWidth="1"/>
    <col min="3332" max="3332" width="5.85546875" customWidth="1"/>
    <col min="3333" max="3335" width="11.85546875" customWidth="1"/>
    <col min="3336" max="3336" width="9.7109375" customWidth="1"/>
    <col min="3337" max="3337" width="10" customWidth="1"/>
    <col min="3585" max="3585" width="41.85546875" customWidth="1"/>
    <col min="3586" max="3586" width="5.85546875" customWidth="1"/>
    <col min="3588" max="3588" width="5.85546875" customWidth="1"/>
    <col min="3589" max="3591" width="11.85546875" customWidth="1"/>
    <col min="3592" max="3592" width="9.7109375" customWidth="1"/>
    <col min="3593" max="3593" width="10" customWidth="1"/>
    <col min="3841" max="3841" width="41.85546875" customWidth="1"/>
    <col min="3842" max="3842" width="5.85546875" customWidth="1"/>
    <col min="3844" max="3844" width="5.85546875" customWidth="1"/>
    <col min="3845" max="3847" width="11.85546875" customWidth="1"/>
    <col min="3848" max="3848" width="9.7109375" customWidth="1"/>
    <col min="3849" max="3849" width="10" customWidth="1"/>
    <col min="4097" max="4097" width="41.85546875" customWidth="1"/>
    <col min="4098" max="4098" width="5.85546875" customWidth="1"/>
    <col min="4100" max="4100" width="5.85546875" customWidth="1"/>
    <col min="4101" max="4103" width="11.85546875" customWidth="1"/>
    <col min="4104" max="4104" width="9.7109375" customWidth="1"/>
    <col min="4105" max="4105" width="10" customWidth="1"/>
    <col min="4353" max="4353" width="41.85546875" customWidth="1"/>
    <col min="4354" max="4354" width="5.85546875" customWidth="1"/>
    <col min="4356" max="4356" width="5.85546875" customWidth="1"/>
    <col min="4357" max="4359" width="11.85546875" customWidth="1"/>
    <col min="4360" max="4360" width="9.7109375" customWidth="1"/>
    <col min="4361" max="4361" width="10" customWidth="1"/>
    <col min="4609" max="4609" width="41.85546875" customWidth="1"/>
    <col min="4610" max="4610" width="5.85546875" customWidth="1"/>
    <col min="4612" max="4612" width="5.85546875" customWidth="1"/>
    <col min="4613" max="4615" width="11.85546875" customWidth="1"/>
    <col min="4616" max="4616" width="9.7109375" customWidth="1"/>
    <col min="4617" max="4617" width="10" customWidth="1"/>
    <col min="4865" max="4865" width="41.85546875" customWidth="1"/>
    <col min="4866" max="4866" width="5.85546875" customWidth="1"/>
    <col min="4868" max="4868" width="5.85546875" customWidth="1"/>
    <col min="4869" max="4871" width="11.85546875" customWidth="1"/>
    <col min="4872" max="4872" width="9.7109375" customWidth="1"/>
    <col min="4873" max="4873" width="10" customWidth="1"/>
    <col min="5121" max="5121" width="41.85546875" customWidth="1"/>
    <col min="5122" max="5122" width="5.85546875" customWidth="1"/>
    <col min="5124" max="5124" width="5.85546875" customWidth="1"/>
    <col min="5125" max="5127" width="11.85546875" customWidth="1"/>
    <col min="5128" max="5128" width="9.7109375" customWidth="1"/>
    <col min="5129" max="5129" width="10" customWidth="1"/>
    <col min="5377" max="5377" width="41.85546875" customWidth="1"/>
    <col min="5378" max="5378" width="5.85546875" customWidth="1"/>
    <col min="5380" max="5380" width="5.85546875" customWidth="1"/>
    <col min="5381" max="5383" width="11.85546875" customWidth="1"/>
    <col min="5384" max="5384" width="9.7109375" customWidth="1"/>
    <col min="5385" max="5385" width="10" customWidth="1"/>
    <col min="5633" max="5633" width="41.85546875" customWidth="1"/>
    <col min="5634" max="5634" width="5.85546875" customWidth="1"/>
    <col min="5636" max="5636" width="5.85546875" customWidth="1"/>
    <col min="5637" max="5639" width="11.85546875" customWidth="1"/>
    <col min="5640" max="5640" width="9.7109375" customWidth="1"/>
    <col min="5641" max="5641" width="10" customWidth="1"/>
    <col min="5889" max="5889" width="41.85546875" customWidth="1"/>
    <col min="5890" max="5890" width="5.85546875" customWidth="1"/>
    <col min="5892" max="5892" width="5.85546875" customWidth="1"/>
    <col min="5893" max="5895" width="11.85546875" customWidth="1"/>
    <col min="5896" max="5896" width="9.7109375" customWidth="1"/>
    <col min="5897" max="5897" width="10" customWidth="1"/>
    <col min="6145" max="6145" width="41.85546875" customWidth="1"/>
    <col min="6146" max="6146" width="5.85546875" customWidth="1"/>
    <col min="6148" max="6148" width="5.85546875" customWidth="1"/>
    <col min="6149" max="6151" width="11.85546875" customWidth="1"/>
    <col min="6152" max="6152" width="9.7109375" customWidth="1"/>
    <col min="6153" max="6153" width="10" customWidth="1"/>
    <col min="6401" max="6401" width="41.85546875" customWidth="1"/>
    <col min="6402" max="6402" width="5.85546875" customWidth="1"/>
    <col min="6404" max="6404" width="5.85546875" customWidth="1"/>
    <col min="6405" max="6407" width="11.85546875" customWidth="1"/>
    <col min="6408" max="6408" width="9.7109375" customWidth="1"/>
    <col min="6409" max="6409" width="10" customWidth="1"/>
    <col min="6657" max="6657" width="41.85546875" customWidth="1"/>
    <col min="6658" max="6658" width="5.85546875" customWidth="1"/>
    <col min="6660" max="6660" width="5.85546875" customWidth="1"/>
    <col min="6661" max="6663" width="11.85546875" customWidth="1"/>
    <col min="6664" max="6664" width="9.7109375" customWidth="1"/>
    <col min="6665" max="6665" width="10" customWidth="1"/>
    <col min="6913" max="6913" width="41.85546875" customWidth="1"/>
    <col min="6914" max="6914" width="5.85546875" customWidth="1"/>
    <col min="6916" max="6916" width="5.85546875" customWidth="1"/>
    <col min="6917" max="6919" width="11.85546875" customWidth="1"/>
    <col min="6920" max="6920" width="9.7109375" customWidth="1"/>
    <col min="6921" max="6921" width="10" customWidth="1"/>
    <col min="7169" max="7169" width="41.85546875" customWidth="1"/>
    <col min="7170" max="7170" width="5.85546875" customWidth="1"/>
    <col min="7172" max="7172" width="5.85546875" customWidth="1"/>
    <col min="7173" max="7175" width="11.85546875" customWidth="1"/>
    <col min="7176" max="7176" width="9.7109375" customWidth="1"/>
    <col min="7177" max="7177" width="10" customWidth="1"/>
    <col min="7425" max="7425" width="41.85546875" customWidth="1"/>
    <col min="7426" max="7426" width="5.85546875" customWidth="1"/>
    <col min="7428" max="7428" width="5.85546875" customWidth="1"/>
    <col min="7429" max="7431" width="11.85546875" customWidth="1"/>
    <col min="7432" max="7432" width="9.7109375" customWidth="1"/>
    <col min="7433" max="7433" width="10" customWidth="1"/>
    <col min="7681" max="7681" width="41.85546875" customWidth="1"/>
    <col min="7682" max="7682" width="5.85546875" customWidth="1"/>
    <col min="7684" max="7684" width="5.85546875" customWidth="1"/>
    <col min="7685" max="7687" width="11.85546875" customWidth="1"/>
    <col min="7688" max="7688" width="9.7109375" customWidth="1"/>
    <col min="7689" max="7689" width="10" customWidth="1"/>
    <col min="7937" max="7937" width="41.85546875" customWidth="1"/>
    <col min="7938" max="7938" width="5.85546875" customWidth="1"/>
    <col min="7940" max="7940" width="5.85546875" customWidth="1"/>
    <col min="7941" max="7943" width="11.85546875" customWidth="1"/>
    <col min="7944" max="7944" width="9.7109375" customWidth="1"/>
    <col min="7945" max="7945" width="10" customWidth="1"/>
    <col min="8193" max="8193" width="41.85546875" customWidth="1"/>
    <col min="8194" max="8194" width="5.85546875" customWidth="1"/>
    <col min="8196" max="8196" width="5.85546875" customWidth="1"/>
    <col min="8197" max="8199" width="11.85546875" customWidth="1"/>
    <col min="8200" max="8200" width="9.7109375" customWidth="1"/>
    <col min="8201" max="8201" width="10" customWidth="1"/>
    <col min="8449" max="8449" width="41.85546875" customWidth="1"/>
    <col min="8450" max="8450" width="5.85546875" customWidth="1"/>
    <col min="8452" max="8452" width="5.85546875" customWidth="1"/>
    <col min="8453" max="8455" width="11.85546875" customWidth="1"/>
    <col min="8456" max="8456" width="9.7109375" customWidth="1"/>
    <col min="8457" max="8457" width="10" customWidth="1"/>
    <col min="8705" max="8705" width="41.85546875" customWidth="1"/>
    <col min="8706" max="8706" width="5.85546875" customWidth="1"/>
    <col min="8708" max="8708" width="5.85546875" customWidth="1"/>
    <col min="8709" max="8711" width="11.85546875" customWidth="1"/>
    <col min="8712" max="8712" width="9.7109375" customWidth="1"/>
    <col min="8713" max="8713" width="10" customWidth="1"/>
    <col min="8961" max="8961" width="41.85546875" customWidth="1"/>
    <col min="8962" max="8962" width="5.85546875" customWidth="1"/>
    <col min="8964" max="8964" width="5.85546875" customWidth="1"/>
    <col min="8965" max="8967" width="11.85546875" customWidth="1"/>
    <col min="8968" max="8968" width="9.7109375" customWidth="1"/>
    <col min="8969" max="8969" width="10" customWidth="1"/>
    <col min="9217" max="9217" width="41.85546875" customWidth="1"/>
    <col min="9218" max="9218" width="5.85546875" customWidth="1"/>
    <col min="9220" max="9220" width="5.85546875" customWidth="1"/>
    <col min="9221" max="9223" width="11.85546875" customWidth="1"/>
    <col min="9224" max="9224" width="9.7109375" customWidth="1"/>
    <col min="9225" max="9225" width="10" customWidth="1"/>
    <col min="9473" max="9473" width="41.85546875" customWidth="1"/>
    <col min="9474" max="9474" width="5.85546875" customWidth="1"/>
    <col min="9476" max="9476" width="5.85546875" customWidth="1"/>
    <col min="9477" max="9479" width="11.85546875" customWidth="1"/>
    <col min="9480" max="9480" width="9.7109375" customWidth="1"/>
    <col min="9481" max="9481" width="10" customWidth="1"/>
    <col min="9729" max="9729" width="41.85546875" customWidth="1"/>
    <col min="9730" max="9730" width="5.85546875" customWidth="1"/>
    <col min="9732" max="9732" width="5.85546875" customWidth="1"/>
    <col min="9733" max="9735" width="11.85546875" customWidth="1"/>
    <col min="9736" max="9736" width="9.7109375" customWidth="1"/>
    <col min="9737" max="9737" width="10" customWidth="1"/>
    <col min="9985" max="9985" width="41.85546875" customWidth="1"/>
    <col min="9986" max="9986" width="5.85546875" customWidth="1"/>
    <col min="9988" max="9988" width="5.85546875" customWidth="1"/>
    <col min="9989" max="9991" width="11.85546875" customWidth="1"/>
    <col min="9992" max="9992" width="9.7109375" customWidth="1"/>
    <col min="9993" max="9993" width="10" customWidth="1"/>
    <col min="10241" max="10241" width="41.85546875" customWidth="1"/>
    <col min="10242" max="10242" width="5.85546875" customWidth="1"/>
    <col min="10244" max="10244" width="5.85546875" customWidth="1"/>
    <col min="10245" max="10247" width="11.85546875" customWidth="1"/>
    <col min="10248" max="10248" width="9.7109375" customWidth="1"/>
    <col min="10249" max="10249" width="10" customWidth="1"/>
    <col min="10497" max="10497" width="41.85546875" customWidth="1"/>
    <col min="10498" max="10498" width="5.85546875" customWidth="1"/>
    <col min="10500" max="10500" width="5.85546875" customWidth="1"/>
    <col min="10501" max="10503" width="11.85546875" customWidth="1"/>
    <col min="10504" max="10504" width="9.7109375" customWidth="1"/>
    <col min="10505" max="10505" width="10" customWidth="1"/>
    <col min="10753" max="10753" width="41.85546875" customWidth="1"/>
    <col min="10754" max="10754" width="5.85546875" customWidth="1"/>
    <col min="10756" max="10756" width="5.85546875" customWidth="1"/>
    <col min="10757" max="10759" width="11.85546875" customWidth="1"/>
    <col min="10760" max="10760" width="9.7109375" customWidth="1"/>
    <col min="10761" max="10761" width="10" customWidth="1"/>
    <col min="11009" max="11009" width="41.85546875" customWidth="1"/>
    <col min="11010" max="11010" width="5.85546875" customWidth="1"/>
    <col min="11012" max="11012" width="5.85546875" customWidth="1"/>
    <col min="11013" max="11015" width="11.85546875" customWidth="1"/>
    <col min="11016" max="11016" width="9.7109375" customWidth="1"/>
    <col min="11017" max="11017" width="10" customWidth="1"/>
    <col min="11265" max="11265" width="41.85546875" customWidth="1"/>
    <col min="11266" max="11266" width="5.85546875" customWidth="1"/>
    <col min="11268" max="11268" width="5.85546875" customWidth="1"/>
    <col min="11269" max="11271" width="11.85546875" customWidth="1"/>
    <col min="11272" max="11272" width="9.7109375" customWidth="1"/>
    <col min="11273" max="11273" width="10" customWidth="1"/>
    <col min="11521" max="11521" width="41.85546875" customWidth="1"/>
    <col min="11522" max="11522" width="5.85546875" customWidth="1"/>
    <col min="11524" max="11524" width="5.85546875" customWidth="1"/>
    <col min="11525" max="11527" width="11.85546875" customWidth="1"/>
    <col min="11528" max="11528" width="9.7109375" customWidth="1"/>
    <col min="11529" max="11529" width="10" customWidth="1"/>
    <col min="11777" max="11777" width="41.85546875" customWidth="1"/>
    <col min="11778" max="11778" width="5.85546875" customWidth="1"/>
    <col min="11780" max="11780" width="5.85546875" customWidth="1"/>
    <col min="11781" max="11783" width="11.85546875" customWidth="1"/>
    <col min="11784" max="11784" width="9.7109375" customWidth="1"/>
    <col min="11785" max="11785" width="10" customWidth="1"/>
    <col min="12033" max="12033" width="41.85546875" customWidth="1"/>
    <col min="12034" max="12034" width="5.85546875" customWidth="1"/>
    <col min="12036" max="12036" width="5.85546875" customWidth="1"/>
    <col min="12037" max="12039" width="11.85546875" customWidth="1"/>
    <col min="12040" max="12040" width="9.7109375" customWidth="1"/>
    <col min="12041" max="12041" width="10" customWidth="1"/>
    <col min="12289" max="12289" width="41.85546875" customWidth="1"/>
    <col min="12290" max="12290" width="5.85546875" customWidth="1"/>
    <col min="12292" max="12292" width="5.85546875" customWidth="1"/>
    <col min="12293" max="12295" width="11.85546875" customWidth="1"/>
    <col min="12296" max="12296" width="9.7109375" customWidth="1"/>
    <col min="12297" max="12297" width="10" customWidth="1"/>
    <col min="12545" max="12545" width="41.85546875" customWidth="1"/>
    <col min="12546" max="12546" width="5.85546875" customWidth="1"/>
    <col min="12548" max="12548" width="5.85546875" customWidth="1"/>
    <col min="12549" max="12551" width="11.85546875" customWidth="1"/>
    <col min="12552" max="12552" width="9.7109375" customWidth="1"/>
    <col min="12553" max="12553" width="10" customWidth="1"/>
    <col min="12801" max="12801" width="41.85546875" customWidth="1"/>
    <col min="12802" max="12802" width="5.85546875" customWidth="1"/>
    <col min="12804" max="12804" width="5.85546875" customWidth="1"/>
    <col min="12805" max="12807" width="11.85546875" customWidth="1"/>
    <col min="12808" max="12808" width="9.7109375" customWidth="1"/>
    <col min="12809" max="12809" width="10" customWidth="1"/>
    <col min="13057" max="13057" width="41.85546875" customWidth="1"/>
    <col min="13058" max="13058" width="5.85546875" customWidth="1"/>
    <col min="13060" max="13060" width="5.85546875" customWidth="1"/>
    <col min="13061" max="13063" width="11.85546875" customWidth="1"/>
    <col min="13064" max="13064" width="9.7109375" customWidth="1"/>
    <col min="13065" max="13065" width="10" customWidth="1"/>
    <col min="13313" max="13313" width="41.85546875" customWidth="1"/>
    <col min="13314" max="13314" width="5.85546875" customWidth="1"/>
    <col min="13316" max="13316" width="5.85546875" customWidth="1"/>
    <col min="13317" max="13319" width="11.85546875" customWidth="1"/>
    <col min="13320" max="13320" width="9.7109375" customWidth="1"/>
    <col min="13321" max="13321" width="10" customWidth="1"/>
    <col min="13569" max="13569" width="41.85546875" customWidth="1"/>
    <col min="13570" max="13570" width="5.85546875" customWidth="1"/>
    <col min="13572" max="13572" width="5.85546875" customWidth="1"/>
    <col min="13573" max="13575" width="11.85546875" customWidth="1"/>
    <col min="13576" max="13576" width="9.7109375" customWidth="1"/>
    <col min="13577" max="13577" width="10" customWidth="1"/>
    <col min="13825" max="13825" width="41.85546875" customWidth="1"/>
    <col min="13826" max="13826" width="5.85546875" customWidth="1"/>
    <col min="13828" max="13828" width="5.85546875" customWidth="1"/>
    <col min="13829" max="13831" width="11.85546875" customWidth="1"/>
    <col min="13832" max="13832" width="9.7109375" customWidth="1"/>
    <col min="13833" max="13833" width="10" customWidth="1"/>
    <col min="14081" max="14081" width="41.85546875" customWidth="1"/>
    <col min="14082" max="14082" width="5.85546875" customWidth="1"/>
    <col min="14084" max="14084" width="5.85546875" customWidth="1"/>
    <col min="14085" max="14087" width="11.85546875" customWidth="1"/>
    <col min="14088" max="14088" width="9.7109375" customWidth="1"/>
    <col min="14089" max="14089" width="10" customWidth="1"/>
    <col min="14337" max="14337" width="41.85546875" customWidth="1"/>
    <col min="14338" max="14338" width="5.85546875" customWidth="1"/>
    <col min="14340" max="14340" width="5.85546875" customWidth="1"/>
    <col min="14341" max="14343" width="11.85546875" customWidth="1"/>
    <col min="14344" max="14344" width="9.7109375" customWidth="1"/>
    <col min="14345" max="14345" width="10" customWidth="1"/>
    <col min="14593" max="14593" width="41.85546875" customWidth="1"/>
    <col min="14594" max="14594" width="5.85546875" customWidth="1"/>
    <col min="14596" max="14596" width="5.85546875" customWidth="1"/>
    <col min="14597" max="14599" width="11.85546875" customWidth="1"/>
    <col min="14600" max="14600" width="9.7109375" customWidth="1"/>
    <col min="14601" max="14601" width="10" customWidth="1"/>
    <col min="14849" max="14849" width="41.85546875" customWidth="1"/>
    <col min="14850" max="14850" width="5.85546875" customWidth="1"/>
    <col min="14852" max="14852" width="5.85546875" customWidth="1"/>
    <col min="14853" max="14855" width="11.85546875" customWidth="1"/>
    <col min="14856" max="14856" width="9.7109375" customWidth="1"/>
    <col min="14857" max="14857" width="10" customWidth="1"/>
    <col min="15105" max="15105" width="41.85546875" customWidth="1"/>
    <col min="15106" max="15106" width="5.85546875" customWidth="1"/>
    <col min="15108" max="15108" width="5.85546875" customWidth="1"/>
    <col min="15109" max="15111" width="11.85546875" customWidth="1"/>
    <col min="15112" max="15112" width="9.7109375" customWidth="1"/>
    <col min="15113" max="15113" width="10" customWidth="1"/>
    <col min="15361" max="15361" width="41.85546875" customWidth="1"/>
    <col min="15362" max="15362" width="5.85546875" customWidth="1"/>
    <col min="15364" max="15364" width="5.85546875" customWidth="1"/>
    <col min="15365" max="15367" width="11.85546875" customWidth="1"/>
    <col min="15368" max="15368" width="9.7109375" customWidth="1"/>
    <col min="15369" max="15369" width="10" customWidth="1"/>
    <col min="15617" max="15617" width="41.85546875" customWidth="1"/>
    <col min="15618" max="15618" width="5.85546875" customWidth="1"/>
    <col min="15620" max="15620" width="5.85546875" customWidth="1"/>
    <col min="15621" max="15623" width="11.85546875" customWidth="1"/>
    <col min="15624" max="15624" width="9.7109375" customWidth="1"/>
    <col min="15625" max="15625" width="10" customWidth="1"/>
    <col min="15873" max="15873" width="41.85546875" customWidth="1"/>
    <col min="15874" max="15874" width="5.85546875" customWidth="1"/>
    <col min="15876" max="15876" width="5.85546875" customWidth="1"/>
    <col min="15877" max="15879" width="11.85546875" customWidth="1"/>
    <col min="15880" max="15880" width="9.7109375" customWidth="1"/>
    <col min="15881" max="15881" width="10" customWidth="1"/>
    <col min="16129" max="16129" width="41.85546875" customWidth="1"/>
    <col min="16130" max="16130" width="5.85546875" customWidth="1"/>
    <col min="16132" max="16132" width="5.85546875" customWidth="1"/>
    <col min="16133" max="16135" width="11.85546875" customWidth="1"/>
    <col min="16136" max="16136" width="9.7109375" customWidth="1"/>
    <col min="16137" max="16137" width="10" customWidth="1"/>
  </cols>
  <sheetData>
    <row r="1" spans="1:12" s="120" customFormat="1" ht="14.25" hidden="1" customHeight="1" x14ac:dyDescent="0.2">
      <c r="A1" s="117"/>
      <c r="B1" s="118"/>
      <c r="C1" s="118"/>
      <c r="D1" s="118"/>
      <c r="E1" s="119"/>
      <c r="F1" s="119"/>
      <c r="G1" s="119"/>
      <c r="H1" s="119"/>
      <c r="I1" s="119"/>
    </row>
    <row r="2" spans="1:12" ht="12.75" customHeight="1" x14ac:dyDescent="0.25">
      <c r="B2" s="94"/>
      <c r="C2" s="94"/>
      <c r="D2" s="94"/>
      <c r="F2" s="94"/>
      <c r="G2" s="94"/>
      <c r="I2" s="94" t="s">
        <v>230</v>
      </c>
    </row>
    <row r="3" spans="1:12" ht="12.75" customHeight="1" x14ac:dyDescent="0.25">
      <c r="B3" s="95"/>
      <c r="C3" s="95"/>
      <c r="D3" s="95"/>
      <c r="F3" s="95"/>
      <c r="G3" s="95"/>
      <c r="I3" s="95" t="s">
        <v>1</v>
      </c>
      <c r="J3" s="121"/>
    </row>
    <row r="4" spans="1:12" ht="12.75" customHeight="1" x14ac:dyDescent="0.25">
      <c r="B4" s="97"/>
      <c r="C4" s="97"/>
      <c r="D4" s="97"/>
      <c r="F4" s="97"/>
      <c r="G4" s="97"/>
      <c r="I4" s="97" t="str">
        <f>CONCATENATE("МО ","""",LEFT(F13,FIND("*",F13,1)-1),""" ")</f>
        <v xml:space="preserve">МО "Большеолыпское" </v>
      </c>
    </row>
    <row r="5" spans="1:12" ht="12.75" customHeight="1" x14ac:dyDescent="0.25">
      <c r="B5" s="122"/>
      <c r="C5" s="122"/>
      <c r="D5" s="122"/>
      <c r="F5" s="122"/>
      <c r="G5" s="122"/>
      <c r="I5" s="96" t="str">
        <f>"от__ ________ "&amp;VALUE(RIGHT(F13,4))&amp;" года  №_____"</f>
        <v>от__ ________ 2014 года  №_____</v>
      </c>
    </row>
    <row r="6" spans="1:12" ht="12.75" customHeight="1" x14ac:dyDescent="0.25">
      <c r="A6" s="123"/>
      <c r="B6" s="124"/>
      <c r="C6" s="124"/>
      <c r="D6" s="124"/>
      <c r="E6" s="125"/>
      <c r="F6" s="125"/>
      <c r="G6" s="125"/>
      <c r="H6" s="125"/>
      <c r="I6" s="125"/>
    </row>
    <row r="7" spans="1:12" ht="12.75" customHeight="1" x14ac:dyDescent="0.25">
      <c r="A7" s="154" t="s">
        <v>2</v>
      </c>
      <c r="B7" s="154"/>
      <c r="C7" s="154"/>
      <c r="D7" s="154"/>
      <c r="E7" s="154"/>
      <c r="F7" s="154"/>
      <c r="G7" s="154"/>
      <c r="H7" s="154"/>
      <c r="I7" s="154"/>
    </row>
    <row r="8" spans="1:12" ht="30" customHeight="1" x14ac:dyDescent="0.25">
      <c r="A8" s="158" t="s">
        <v>217</v>
      </c>
      <c r="B8" s="158"/>
      <c r="C8" s="158"/>
      <c r="D8" s="158"/>
      <c r="E8" s="158"/>
      <c r="F8" s="158"/>
      <c r="G8" s="158"/>
      <c r="H8" s="158"/>
      <c r="I8" s="158"/>
    </row>
    <row r="9" spans="1:12" ht="16.5" customHeight="1" x14ac:dyDescent="0.25">
      <c r="A9" s="155" t="str">
        <f>CONCATENATE("""",LEFT(F13,FIND("*",F13,1)-1),""" ","  за ",IF(MID(F13,FIND("*",F13,1)+4,2)="04","1 квартал ",IF(MID(F13,FIND("*",F13,1)+4,2)="07","1 полугодие ",IF(MID(F13,FIND("*",F13,1)+4,2)="10","9 месяцев ",""))),IF(MID(F13,FIND("*",F13,1)+4,2)="01",CONCATENATE(TEXT(VALUE(RIGHT(F13,4)-1),"0000")," год"),CONCATENATE(RIGHT(F13,4)," года")))</f>
        <v>"Большеолыпское"   за 2013 год</v>
      </c>
      <c r="B9" s="155"/>
      <c r="C9" s="155"/>
      <c r="D9" s="155"/>
      <c r="E9" s="155"/>
      <c r="F9" s="155"/>
      <c r="G9" s="155"/>
      <c r="H9" s="155"/>
      <c r="I9" s="155"/>
    </row>
    <row r="10" spans="1:12" ht="12.75" customHeight="1" x14ac:dyDescent="0.25">
      <c r="A10" s="123"/>
      <c r="B10" s="123"/>
      <c r="C10" s="123"/>
      <c r="D10" s="123"/>
      <c r="E10" s="55"/>
      <c r="G10" s="55"/>
      <c r="H10" s="55"/>
      <c r="I10" s="55" t="s">
        <v>166</v>
      </c>
      <c r="J10" s="55"/>
      <c r="L10" s="125"/>
    </row>
    <row r="11" spans="1:12" s="128" customFormat="1" ht="75" customHeight="1" x14ac:dyDescent="0.2">
      <c r="A11" s="126" t="s">
        <v>218</v>
      </c>
      <c r="B11" s="127" t="s">
        <v>219</v>
      </c>
      <c r="C11" s="127" t="s">
        <v>168</v>
      </c>
      <c r="D11" s="127" t="s">
        <v>169</v>
      </c>
      <c r="E11" s="59" t="str">
        <f>CONCATENATE("Исполнение на ",RIGHT(E13,10))</f>
        <v>Исполнение на 01.01.2013</v>
      </c>
      <c r="F11" s="60" t="str">
        <f>CONCATENATE("Уточнённый план на ",IF(MID(F13,FIND("*",F13,1)+4,2)="01",CONCATENATE(TEXT(VALUE(RIGHT(F13,4)-1),"0000")," год"),CONCATENATE(RIGHT(F13,4)," год")))</f>
        <v>Уточнённый план на 2013 год</v>
      </c>
      <c r="G11" s="59" t="str">
        <f>CONCATENATE("Исполнение на ",RIGHT(F13,10))</f>
        <v>Исполнение на 01.01.2014</v>
      </c>
      <c r="H11" s="60" t="s">
        <v>88</v>
      </c>
      <c r="I11" s="60" t="s">
        <v>220</v>
      </c>
    </row>
    <row r="12" spans="1:12" s="131" customFormat="1" ht="12" hidden="1" customHeight="1" x14ac:dyDescent="0.25">
      <c r="A12" s="129" t="s">
        <v>94</v>
      </c>
      <c r="B12" s="129" t="s">
        <v>90</v>
      </c>
      <c r="C12" s="129" t="s">
        <v>95</v>
      </c>
      <c r="D12" s="129" t="s">
        <v>171</v>
      </c>
      <c r="E12" s="63" t="s">
        <v>280</v>
      </c>
      <c r="F12" s="130" t="s">
        <v>281</v>
      </c>
      <c r="G12" s="63" t="s">
        <v>282</v>
      </c>
      <c r="H12" s="63" t="s">
        <v>14</v>
      </c>
      <c r="I12" s="63" t="s">
        <v>15</v>
      </c>
    </row>
    <row r="13" spans="1:12" s="120" customFormat="1" ht="38.25" hidden="1" customHeight="1" x14ac:dyDescent="0.2">
      <c r="A13" s="132" t="s">
        <v>87</v>
      </c>
      <c r="B13" s="132" t="s">
        <v>96</v>
      </c>
      <c r="C13" s="132" t="s">
        <v>98</v>
      </c>
      <c r="D13" s="132" t="s">
        <v>173</v>
      </c>
      <c r="E13" s="67" t="s">
        <v>255</v>
      </c>
      <c r="F13" s="133" t="s">
        <v>256</v>
      </c>
      <c r="G13" s="67" t="s">
        <v>20</v>
      </c>
      <c r="H13" s="67" t="s">
        <v>7</v>
      </c>
      <c r="I13" s="67" t="s">
        <v>23</v>
      </c>
    </row>
    <row r="14" spans="1:12" s="34" customFormat="1" ht="15" hidden="1" customHeight="1" x14ac:dyDescent="0.2">
      <c r="A14" s="134" t="s">
        <v>99</v>
      </c>
      <c r="B14" s="135" t="s">
        <v>97</v>
      </c>
      <c r="C14" s="135" t="s">
        <v>97</v>
      </c>
      <c r="D14" s="135" t="s">
        <v>97</v>
      </c>
      <c r="E14" s="136">
        <v>2303.1</v>
      </c>
      <c r="F14" s="136">
        <v>2346.81</v>
      </c>
      <c r="G14" s="136">
        <v>2311.0700000000002</v>
      </c>
      <c r="H14" s="137">
        <v>100.3</v>
      </c>
      <c r="I14" s="137">
        <v>98.5</v>
      </c>
    </row>
    <row r="15" spans="1:12" s="120" customFormat="1" ht="14.25" x14ac:dyDescent="0.2">
      <c r="A15" s="134" t="s">
        <v>101</v>
      </c>
      <c r="B15" s="135" t="s">
        <v>100</v>
      </c>
      <c r="C15" s="135" t="s">
        <v>97</v>
      </c>
      <c r="D15" s="135" t="s">
        <v>97</v>
      </c>
      <c r="E15" s="136">
        <v>987.19</v>
      </c>
      <c r="F15" s="136">
        <v>1089.68</v>
      </c>
      <c r="G15" s="136">
        <v>1075.71</v>
      </c>
      <c r="H15" s="137">
        <v>109</v>
      </c>
      <c r="I15" s="137">
        <v>98.7</v>
      </c>
    </row>
    <row r="16" spans="1:12" s="120" customFormat="1" ht="32.25" x14ac:dyDescent="0.2">
      <c r="A16" s="134" t="s">
        <v>104</v>
      </c>
      <c r="B16" s="135" t="s">
        <v>102</v>
      </c>
      <c r="C16" s="135" t="s">
        <v>97</v>
      </c>
      <c r="D16" s="135" t="s">
        <v>97</v>
      </c>
      <c r="E16" s="136">
        <v>346.47</v>
      </c>
      <c r="F16" s="136">
        <v>433</v>
      </c>
      <c r="G16" s="136">
        <v>430.21</v>
      </c>
      <c r="H16" s="137">
        <v>124.2</v>
      </c>
      <c r="I16" s="137">
        <v>99.4</v>
      </c>
    </row>
    <row r="17" spans="1:9" s="120" customFormat="1" ht="45" x14ac:dyDescent="0.2">
      <c r="A17" s="117" t="s">
        <v>177</v>
      </c>
      <c r="B17" s="118" t="s">
        <v>102</v>
      </c>
      <c r="C17" s="118" t="s">
        <v>178</v>
      </c>
      <c r="D17" s="118" t="s">
        <v>97</v>
      </c>
      <c r="E17" s="138">
        <v>346.47</v>
      </c>
      <c r="F17" s="138">
        <v>364</v>
      </c>
      <c r="G17" s="138">
        <v>361.21</v>
      </c>
      <c r="H17" s="119">
        <v>104.3</v>
      </c>
      <c r="I17" s="119">
        <v>99.2</v>
      </c>
    </row>
    <row r="18" spans="1:9" s="120" customFormat="1" ht="14.25" x14ac:dyDescent="0.2">
      <c r="A18" s="117" t="s">
        <v>106</v>
      </c>
      <c r="B18" s="118" t="s">
        <v>102</v>
      </c>
      <c r="C18" s="118" t="s">
        <v>107</v>
      </c>
      <c r="D18" s="118" t="s">
        <v>97</v>
      </c>
      <c r="E18" s="138">
        <v>346.47</v>
      </c>
      <c r="F18" s="138">
        <v>364</v>
      </c>
      <c r="G18" s="138">
        <v>361.21</v>
      </c>
      <c r="H18" s="119">
        <v>104.3</v>
      </c>
      <c r="I18" s="119">
        <v>99.2</v>
      </c>
    </row>
    <row r="19" spans="1:9" s="120" customFormat="1" ht="14.25" x14ac:dyDescent="0.2">
      <c r="A19" s="117" t="s">
        <v>179</v>
      </c>
      <c r="B19" s="118" t="s">
        <v>102</v>
      </c>
      <c r="C19" s="118" t="s">
        <v>107</v>
      </c>
      <c r="D19" s="118" t="s">
        <v>180</v>
      </c>
      <c r="E19" s="138">
        <v>346.47</v>
      </c>
      <c r="F19" s="138">
        <v>364</v>
      </c>
      <c r="G19" s="138">
        <v>361.21</v>
      </c>
      <c r="H19" s="119">
        <v>104.3</v>
      </c>
      <c r="I19" s="119">
        <v>99.2</v>
      </c>
    </row>
    <row r="20" spans="1:9" s="120" customFormat="1" ht="14.25" x14ac:dyDescent="0.2">
      <c r="A20" s="117" t="s">
        <v>181</v>
      </c>
      <c r="B20" s="118" t="s">
        <v>102</v>
      </c>
      <c r="C20" s="118" t="s">
        <v>182</v>
      </c>
      <c r="D20" s="118" t="s">
        <v>97</v>
      </c>
      <c r="E20" s="138"/>
      <c r="F20" s="138">
        <v>69</v>
      </c>
      <c r="G20" s="138">
        <v>69</v>
      </c>
      <c r="H20" s="119"/>
      <c r="I20" s="119">
        <v>100</v>
      </c>
    </row>
    <row r="21" spans="1:9" s="120" customFormat="1" ht="22.5" x14ac:dyDescent="0.2">
      <c r="A21" s="117" t="s">
        <v>108</v>
      </c>
      <c r="B21" s="118" t="s">
        <v>102</v>
      </c>
      <c r="C21" s="118" t="s">
        <v>109</v>
      </c>
      <c r="D21" s="118" t="s">
        <v>97</v>
      </c>
      <c r="E21" s="138"/>
      <c r="F21" s="138">
        <v>69</v>
      </c>
      <c r="G21" s="138">
        <v>69</v>
      </c>
      <c r="H21" s="119"/>
      <c r="I21" s="119">
        <v>100</v>
      </c>
    </row>
    <row r="22" spans="1:9" s="120" customFormat="1" ht="14.25" x14ac:dyDescent="0.2">
      <c r="A22" s="117" t="s">
        <v>179</v>
      </c>
      <c r="B22" s="118" t="s">
        <v>102</v>
      </c>
      <c r="C22" s="118" t="s">
        <v>109</v>
      </c>
      <c r="D22" s="118" t="s">
        <v>180</v>
      </c>
      <c r="E22" s="138"/>
      <c r="F22" s="138">
        <v>69</v>
      </c>
      <c r="G22" s="138">
        <v>69</v>
      </c>
      <c r="H22" s="119"/>
      <c r="I22" s="119">
        <v>100</v>
      </c>
    </row>
    <row r="23" spans="1:9" s="120" customFormat="1" ht="42.75" x14ac:dyDescent="0.2">
      <c r="A23" s="134" t="s">
        <v>112</v>
      </c>
      <c r="B23" s="135" t="s">
        <v>110</v>
      </c>
      <c r="C23" s="135" t="s">
        <v>97</v>
      </c>
      <c r="D23" s="135" t="s">
        <v>97</v>
      </c>
      <c r="E23" s="136">
        <v>636.83000000000004</v>
      </c>
      <c r="F23" s="136">
        <v>656.68</v>
      </c>
      <c r="G23" s="136">
        <v>645.5</v>
      </c>
      <c r="H23" s="137">
        <v>101.4</v>
      </c>
      <c r="I23" s="137">
        <v>98.3</v>
      </c>
    </row>
    <row r="24" spans="1:9" s="120" customFormat="1" ht="45" x14ac:dyDescent="0.2">
      <c r="A24" s="117" t="s">
        <v>177</v>
      </c>
      <c r="B24" s="118" t="s">
        <v>110</v>
      </c>
      <c r="C24" s="118" t="s">
        <v>178</v>
      </c>
      <c r="D24" s="118" t="s">
        <v>97</v>
      </c>
      <c r="E24" s="138">
        <v>603.16999999999996</v>
      </c>
      <c r="F24" s="138">
        <v>549.38</v>
      </c>
      <c r="G24" s="138">
        <v>538.27</v>
      </c>
      <c r="H24" s="119">
        <v>89.2</v>
      </c>
      <c r="I24" s="119">
        <v>98</v>
      </c>
    </row>
    <row r="25" spans="1:9" s="120" customFormat="1" ht="14.25" x14ac:dyDescent="0.2">
      <c r="A25" s="117" t="s">
        <v>183</v>
      </c>
      <c r="B25" s="118" t="s">
        <v>110</v>
      </c>
      <c r="C25" s="118" t="s">
        <v>184</v>
      </c>
      <c r="D25" s="118" t="s">
        <v>97</v>
      </c>
      <c r="E25" s="138">
        <v>603.16999999999996</v>
      </c>
      <c r="F25" s="138">
        <v>549.38</v>
      </c>
      <c r="G25" s="138">
        <v>538.27</v>
      </c>
      <c r="H25" s="119">
        <v>89.2</v>
      </c>
      <c r="I25" s="119">
        <v>98</v>
      </c>
    </row>
    <row r="26" spans="1:9" s="120" customFormat="1" ht="22.5" x14ac:dyDescent="0.2">
      <c r="A26" s="117" t="s">
        <v>113</v>
      </c>
      <c r="B26" s="118" t="s">
        <v>110</v>
      </c>
      <c r="C26" s="118" t="s">
        <v>114</v>
      </c>
      <c r="D26" s="118" t="s">
        <v>97</v>
      </c>
      <c r="E26" s="138">
        <v>603.16999999999996</v>
      </c>
      <c r="F26" s="138">
        <v>549.38</v>
      </c>
      <c r="G26" s="138">
        <v>538.27</v>
      </c>
      <c r="H26" s="119">
        <v>89.2</v>
      </c>
      <c r="I26" s="119">
        <v>98</v>
      </c>
    </row>
    <row r="27" spans="1:9" s="120" customFormat="1" ht="14.25" x14ac:dyDescent="0.2">
      <c r="A27" s="117" t="s">
        <v>179</v>
      </c>
      <c r="B27" s="118" t="s">
        <v>110</v>
      </c>
      <c r="C27" s="118" t="s">
        <v>114</v>
      </c>
      <c r="D27" s="118" t="s">
        <v>180</v>
      </c>
      <c r="E27" s="138">
        <v>512.38</v>
      </c>
      <c r="F27" s="138">
        <v>490</v>
      </c>
      <c r="G27" s="138">
        <v>486.27</v>
      </c>
      <c r="H27" s="119">
        <v>94.9</v>
      </c>
      <c r="I27" s="119">
        <v>99.2</v>
      </c>
    </row>
    <row r="28" spans="1:9" s="120" customFormat="1" ht="22.5" x14ac:dyDescent="0.2">
      <c r="A28" s="117" t="s">
        <v>221</v>
      </c>
      <c r="B28" s="118" t="s">
        <v>110</v>
      </c>
      <c r="C28" s="118" t="s">
        <v>114</v>
      </c>
      <c r="D28" s="118" t="s">
        <v>222</v>
      </c>
      <c r="E28" s="138">
        <v>2.27</v>
      </c>
      <c r="F28" s="138"/>
      <c r="G28" s="138"/>
      <c r="H28" s="119">
        <v>0</v>
      </c>
      <c r="I28" s="119"/>
    </row>
    <row r="29" spans="1:9" s="120" customFormat="1" ht="22.5" x14ac:dyDescent="0.2">
      <c r="A29" s="117" t="s">
        <v>185</v>
      </c>
      <c r="B29" s="118" t="s">
        <v>110</v>
      </c>
      <c r="C29" s="118" t="s">
        <v>114</v>
      </c>
      <c r="D29" s="118" t="s">
        <v>186</v>
      </c>
      <c r="E29" s="138">
        <v>43.92</v>
      </c>
      <c r="F29" s="138">
        <v>16.5</v>
      </c>
      <c r="G29" s="138">
        <v>13.64</v>
      </c>
      <c r="H29" s="119">
        <v>31.1</v>
      </c>
      <c r="I29" s="119">
        <v>82.7</v>
      </c>
    </row>
    <row r="30" spans="1:9" s="120" customFormat="1" ht="22.5" x14ac:dyDescent="0.2">
      <c r="A30" s="117" t="s">
        <v>187</v>
      </c>
      <c r="B30" s="118" t="s">
        <v>110</v>
      </c>
      <c r="C30" s="118" t="s">
        <v>114</v>
      </c>
      <c r="D30" s="118" t="s">
        <v>188</v>
      </c>
      <c r="E30" s="138">
        <v>43.01</v>
      </c>
      <c r="F30" s="138">
        <v>40.880000000000003</v>
      </c>
      <c r="G30" s="138">
        <v>37.159999999999997</v>
      </c>
      <c r="H30" s="119">
        <v>86.4</v>
      </c>
      <c r="I30" s="119">
        <v>90.9</v>
      </c>
    </row>
    <row r="31" spans="1:9" s="120" customFormat="1" ht="14.25" x14ac:dyDescent="0.2">
      <c r="A31" s="117" t="s">
        <v>189</v>
      </c>
      <c r="B31" s="118" t="s">
        <v>110</v>
      </c>
      <c r="C31" s="118" t="s">
        <v>114</v>
      </c>
      <c r="D31" s="118" t="s">
        <v>190</v>
      </c>
      <c r="E31" s="138">
        <v>1.59</v>
      </c>
      <c r="F31" s="138">
        <v>2</v>
      </c>
      <c r="G31" s="138">
        <v>1.2</v>
      </c>
      <c r="H31" s="119">
        <v>75.5</v>
      </c>
      <c r="I31" s="119">
        <v>60</v>
      </c>
    </row>
    <row r="32" spans="1:9" s="120" customFormat="1" ht="22.5" x14ac:dyDescent="0.2">
      <c r="A32" s="117" t="s">
        <v>191</v>
      </c>
      <c r="B32" s="118" t="s">
        <v>110</v>
      </c>
      <c r="C32" s="118" t="s">
        <v>192</v>
      </c>
      <c r="D32" s="118" t="s">
        <v>97</v>
      </c>
      <c r="E32" s="138">
        <v>16.66</v>
      </c>
      <c r="F32" s="138">
        <v>20.3</v>
      </c>
      <c r="G32" s="138">
        <v>20.23</v>
      </c>
      <c r="H32" s="119">
        <v>121.4</v>
      </c>
      <c r="I32" s="119">
        <v>99.7</v>
      </c>
    </row>
    <row r="33" spans="1:9" s="120" customFormat="1" ht="14.25" x14ac:dyDescent="0.2">
      <c r="A33" s="117" t="s">
        <v>193</v>
      </c>
      <c r="B33" s="118" t="s">
        <v>110</v>
      </c>
      <c r="C33" s="118" t="s">
        <v>194</v>
      </c>
      <c r="D33" s="118" t="s">
        <v>97</v>
      </c>
      <c r="E33" s="138">
        <v>16.66</v>
      </c>
      <c r="F33" s="138">
        <v>20.3</v>
      </c>
      <c r="G33" s="138">
        <v>20.23</v>
      </c>
      <c r="H33" s="119">
        <v>121.4</v>
      </c>
      <c r="I33" s="119">
        <v>99.7</v>
      </c>
    </row>
    <row r="34" spans="1:9" s="120" customFormat="1" ht="45" x14ac:dyDescent="0.2">
      <c r="A34" s="117" t="s">
        <v>115</v>
      </c>
      <c r="B34" s="118" t="s">
        <v>110</v>
      </c>
      <c r="C34" s="118" t="s">
        <v>116</v>
      </c>
      <c r="D34" s="118" t="s">
        <v>97</v>
      </c>
      <c r="E34" s="138">
        <v>16.66</v>
      </c>
      <c r="F34" s="138">
        <v>20.3</v>
      </c>
      <c r="G34" s="138">
        <v>20.23</v>
      </c>
      <c r="H34" s="119">
        <v>121.4</v>
      </c>
      <c r="I34" s="119">
        <v>99.7</v>
      </c>
    </row>
    <row r="35" spans="1:9" s="120" customFormat="1" ht="22.5" x14ac:dyDescent="0.2">
      <c r="A35" s="117" t="s">
        <v>195</v>
      </c>
      <c r="B35" s="118" t="s">
        <v>110</v>
      </c>
      <c r="C35" s="118" t="s">
        <v>116</v>
      </c>
      <c r="D35" s="118" t="s">
        <v>196</v>
      </c>
      <c r="E35" s="138">
        <v>16.66</v>
      </c>
      <c r="F35" s="138">
        <v>20.3</v>
      </c>
      <c r="G35" s="138">
        <v>20.23</v>
      </c>
      <c r="H35" s="119">
        <v>121.4</v>
      </c>
      <c r="I35" s="119">
        <v>99.7</v>
      </c>
    </row>
    <row r="36" spans="1:9" s="120" customFormat="1" ht="14.25" x14ac:dyDescent="0.2">
      <c r="A36" s="117" t="s">
        <v>181</v>
      </c>
      <c r="B36" s="118" t="s">
        <v>110</v>
      </c>
      <c r="C36" s="118" t="s">
        <v>182</v>
      </c>
      <c r="D36" s="118" t="s">
        <v>97</v>
      </c>
      <c r="E36" s="138">
        <v>17</v>
      </c>
      <c r="F36" s="138">
        <v>87</v>
      </c>
      <c r="G36" s="138">
        <v>87</v>
      </c>
      <c r="H36" s="119">
        <v>511.8</v>
      </c>
      <c r="I36" s="119">
        <v>100</v>
      </c>
    </row>
    <row r="37" spans="1:9" s="120" customFormat="1" ht="22.5" x14ac:dyDescent="0.2">
      <c r="A37" s="117" t="s">
        <v>108</v>
      </c>
      <c r="B37" s="118" t="s">
        <v>110</v>
      </c>
      <c r="C37" s="118" t="s">
        <v>109</v>
      </c>
      <c r="D37" s="118" t="s">
        <v>97</v>
      </c>
      <c r="E37" s="138">
        <v>17</v>
      </c>
      <c r="F37" s="138">
        <v>87</v>
      </c>
      <c r="G37" s="138">
        <v>87</v>
      </c>
      <c r="H37" s="119">
        <v>511.8</v>
      </c>
      <c r="I37" s="119">
        <v>100</v>
      </c>
    </row>
    <row r="38" spans="1:9" s="120" customFormat="1" ht="14.25" x14ac:dyDescent="0.2">
      <c r="A38" s="117" t="s">
        <v>179</v>
      </c>
      <c r="B38" s="118" t="s">
        <v>110</v>
      </c>
      <c r="C38" s="118" t="s">
        <v>109</v>
      </c>
      <c r="D38" s="118" t="s">
        <v>180</v>
      </c>
      <c r="E38" s="138"/>
      <c r="F38" s="138">
        <v>87</v>
      </c>
      <c r="G38" s="138">
        <v>87</v>
      </c>
      <c r="H38" s="119"/>
      <c r="I38" s="119">
        <v>100</v>
      </c>
    </row>
    <row r="39" spans="1:9" s="120" customFormat="1" ht="22.5" x14ac:dyDescent="0.2">
      <c r="A39" s="117" t="s">
        <v>185</v>
      </c>
      <c r="B39" s="118" t="s">
        <v>110</v>
      </c>
      <c r="C39" s="118" t="s">
        <v>109</v>
      </c>
      <c r="D39" s="118" t="s">
        <v>186</v>
      </c>
      <c r="E39" s="138">
        <v>1.5</v>
      </c>
      <c r="F39" s="138"/>
      <c r="G39" s="138"/>
      <c r="H39" s="119">
        <v>0</v>
      </c>
      <c r="I39" s="119"/>
    </row>
    <row r="40" spans="1:9" s="120" customFormat="1" ht="22.5" x14ac:dyDescent="0.2">
      <c r="A40" s="117" t="s">
        <v>187</v>
      </c>
      <c r="B40" s="118" t="s">
        <v>110</v>
      </c>
      <c r="C40" s="118" t="s">
        <v>109</v>
      </c>
      <c r="D40" s="118" t="s">
        <v>188</v>
      </c>
      <c r="E40" s="138">
        <v>15.5</v>
      </c>
      <c r="F40" s="138"/>
      <c r="G40" s="138"/>
      <c r="H40" s="119">
        <v>0</v>
      </c>
      <c r="I40" s="119"/>
    </row>
    <row r="41" spans="1:9" s="120" customFormat="1" ht="14.25" x14ac:dyDescent="0.2">
      <c r="A41" s="134" t="s">
        <v>119</v>
      </c>
      <c r="B41" s="135" t="s">
        <v>117</v>
      </c>
      <c r="C41" s="135" t="s">
        <v>97</v>
      </c>
      <c r="D41" s="135" t="s">
        <v>97</v>
      </c>
      <c r="E41" s="136">
        <v>3.89</v>
      </c>
      <c r="F41" s="136"/>
      <c r="G41" s="136"/>
      <c r="H41" s="137">
        <v>0</v>
      </c>
      <c r="I41" s="137"/>
    </row>
    <row r="42" spans="1:9" s="120" customFormat="1" ht="22.5" x14ac:dyDescent="0.2">
      <c r="A42" s="117" t="s">
        <v>191</v>
      </c>
      <c r="B42" s="118" t="s">
        <v>117</v>
      </c>
      <c r="C42" s="118" t="s">
        <v>192</v>
      </c>
      <c r="D42" s="118" t="s">
        <v>97</v>
      </c>
      <c r="E42" s="138">
        <v>3.89</v>
      </c>
      <c r="F42" s="138"/>
      <c r="G42" s="138"/>
      <c r="H42" s="119">
        <v>0</v>
      </c>
      <c r="I42" s="119"/>
    </row>
    <row r="43" spans="1:9" s="120" customFormat="1" ht="14.25" x14ac:dyDescent="0.2">
      <c r="A43" s="117" t="s">
        <v>193</v>
      </c>
      <c r="B43" s="118" t="s">
        <v>117</v>
      </c>
      <c r="C43" s="118" t="s">
        <v>194</v>
      </c>
      <c r="D43" s="118" t="s">
        <v>97</v>
      </c>
      <c r="E43" s="138">
        <v>3.89</v>
      </c>
      <c r="F43" s="138"/>
      <c r="G43" s="138"/>
      <c r="H43" s="119">
        <v>0</v>
      </c>
      <c r="I43" s="119"/>
    </row>
    <row r="44" spans="1:9" s="120" customFormat="1" ht="14.25" x14ac:dyDescent="0.2">
      <c r="A44" s="117" t="s">
        <v>223</v>
      </c>
      <c r="B44" s="118" t="s">
        <v>117</v>
      </c>
      <c r="C44" s="118" t="s">
        <v>224</v>
      </c>
      <c r="D44" s="118" t="s">
        <v>97</v>
      </c>
      <c r="E44" s="138">
        <v>3.89</v>
      </c>
      <c r="F44" s="138"/>
      <c r="G44" s="138"/>
      <c r="H44" s="119">
        <v>0</v>
      </c>
      <c r="I44" s="119"/>
    </row>
    <row r="45" spans="1:9" s="120" customFormat="1" ht="14.25" x14ac:dyDescent="0.2">
      <c r="A45" s="117" t="s">
        <v>189</v>
      </c>
      <c r="B45" s="118" t="s">
        <v>117</v>
      </c>
      <c r="C45" s="118" t="s">
        <v>224</v>
      </c>
      <c r="D45" s="118" t="s">
        <v>190</v>
      </c>
      <c r="E45" s="138">
        <v>3.89</v>
      </c>
      <c r="F45" s="138"/>
      <c r="G45" s="138"/>
      <c r="H45" s="119">
        <v>0</v>
      </c>
      <c r="I45" s="119"/>
    </row>
    <row r="46" spans="1:9" s="120" customFormat="1" ht="14.25" x14ac:dyDescent="0.2">
      <c r="A46" s="134" t="s">
        <v>121</v>
      </c>
      <c r="B46" s="135" t="s">
        <v>120</v>
      </c>
      <c r="C46" s="135" t="s">
        <v>97</v>
      </c>
      <c r="D46" s="135" t="s">
        <v>97</v>
      </c>
      <c r="E46" s="136">
        <v>48.4</v>
      </c>
      <c r="F46" s="136">
        <v>51.5</v>
      </c>
      <c r="G46" s="136">
        <v>44.97</v>
      </c>
      <c r="H46" s="137">
        <v>92.9</v>
      </c>
      <c r="I46" s="137">
        <v>87.3</v>
      </c>
    </row>
    <row r="47" spans="1:9" s="120" customFormat="1" ht="14.25" x14ac:dyDescent="0.2">
      <c r="A47" s="134" t="s">
        <v>124</v>
      </c>
      <c r="B47" s="135" t="s">
        <v>122</v>
      </c>
      <c r="C47" s="135" t="s">
        <v>97</v>
      </c>
      <c r="D47" s="135" t="s">
        <v>97</v>
      </c>
      <c r="E47" s="136">
        <v>48.4</v>
      </c>
      <c r="F47" s="136">
        <v>51.5</v>
      </c>
      <c r="G47" s="136">
        <v>44.97</v>
      </c>
      <c r="H47" s="137">
        <v>92.9</v>
      </c>
      <c r="I47" s="137">
        <v>87.3</v>
      </c>
    </row>
    <row r="48" spans="1:9" s="120" customFormat="1" ht="22.5" x14ac:dyDescent="0.2">
      <c r="A48" s="117" t="s">
        <v>197</v>
      </c>
      <c r="B48" s="118" t="s">
        <v>122</v>
      </c>
      <c r="C48" s="118" t="s">
        <v>198</v>
      </c>
      <c r="D48" s="118" t="s">
        <v>97</v>
      </c>
      <c r="E48" s="138">
        <v>48.4</v>
      </c>
      <c r="F48" s="138">
        <v>51.5</v>
      </c>
      <c r="G48" s="138">
        <v>44.97</v>
      </c>
      <c r="H48" s="119">
        <v>92.9</v>
      </c>
      <c r="I48" s="119">
        <v>87.3</v>
      </c>
    </row>
    <row r="49" spans="1:9" s="120" customFormat="1" ht="22.5" x14ac:dyDescent="0.2">
      <c r="A49" s="117" t="s">
        <v>125</v>
      </c>
      <c r="B49" s="118" t="s">
        <v>122</v>
      </c>
      <c r="C49" s="118" t="s">
        <v>126</v>
      </c>
      <c r="D49" s="118" t="s">
        <v>97</v>
      </c>
      <c r="E49" s="138">
        <v>48.4</v>
      </c>
      <c r="F49" s="138">
        <v>51.5</v>
      </c>
      <c r="G49" s="138">
        <v>44.97</v>
      </c>
      <c r="H49" s="119">
        <v>92.9</v>
      </c>
      <c r="I49" s="119">
        <v>87.3</v>
      </c>
    </row>
    <row r="50" spans="1:9" s="120" customFormat="1" ht="14.25" x14ac:dyDescent="0.2">
      <c r="A50" s="117" t="s">
        <v>179</v>
      </c>
      <c r="B50" s="118" t="s">
        <v>122</v>
      </c>
      <c r="C50" s="118" t="s">
        <v>126</v>
      </c>
      <c r="D50" s="118" t="s">
        <v>180</v>
      </c>
      <c r="E50" s="138">
        <v>46.9</v>
      </c>
      <c r="F50" s="138">
        <v>50</v>
      </c>
      <c r="G50" s="138">
        <v>43.47</v>
      </c>
      <c r="H50" s="119">
        <v>92.7</v>
      </c>
      <c r="I50" s="119">
        <v>86.9</v>
      </c>
    </row>
    <row r="51" spans="1:9" s="120" customFormat="1" ht="22.5" x14ac:dyDescent="0.2">
      <c r="A51" s="117" t="s">
        <v>187</v>
      </c>
      <c r="B51" s="118" t="s">
        <v>122</v>
      </c>
      <c r="C51" s="118" t="s">
        <v>126</v>
      </c>
      <c r="D51" s="118" t="s">
        <v>188</v>
      </c>
      <c r="E51" s="138">
        <v>1.5</v>
      </c>
      <c r="F51" s="138">
        <v>1.5</v>
      </c>
      <c r="G51" s="138">
        <v>1.5</v>
      </c>
      <c r="H51" s="119">
        <v>100</v>
      </c>
      <c r="I51" s="119">
        <v>100</v>
      </c>
    </row>
    <row r="52" spans="1:9" s="120" customFormat="1" ht="21.75" x14ac:dyDescent="0.2">
      <c r="A52" s="134" t="s">
        <v>128</v>
      </c>
      <c r="B52" s="135" t="s">
        <v>127</v>
      </c>
      <c r="C52" s="135" t="s">
        <v>97</v>
      </c>
      <c r="D52" s="135" t="s">
        <v>97</v>
      </c>
      <c r="E52" s="136">
        <v>105.9</v>
      </c>
      <c r="F52" s="136">
        <v>157.63999999999999</v>
      </c>
      <c r="G52" s="136">
        <v>155.63999999999999</v>
      </c>
      <c r="H52" s="137">
        <v>147</v>
      </c>
      <c r="I52" s="137">
        <v>98.7</v>
      </c>
    </row>
    <row r="53" spans="1:9" s="120" customFormat="1" ht="14.25" x14ac:dyDescent="0.2">
      <c r="A53" s="134" t="s">
        <v>130</v>
      </c>
      <c r="B53" s="135" t="s">
        <v>129</v>
      </c>
      <c r="C53" s="135" t="s">
        <v>97</v>
      </c>
      <c r="D53" s="135" t="s">
        <v>97</v>
      </c>
      <c r="E53" s="136">
        <v>105.9</v>
      </c>
      <c r="F53" s="136">
        <v>157.63999999999999</v>
      </c>
      <c r="G53" s="136">
        <v>155.63999999999999</v>
      </c>
      <c r="H53" s="137">
        <v>147</v>
      </c>
      <c r="I53" s="137">
        <v>98.7</v>
      </c>
    </row>
    <row r="54" spans="1:9" s="120" customFormat="1" ht="33.75" x14ac:dyDescent="0.2">
      <c r="A54" s="117" t="s">
        <v>199</v>
      </c>
      <c r="B54" s="118" t="s">
        <v>129</v>
      </c>
      <c r="C54" s="118" t="s">
        <v>200</v>
      </c>
      <c r="D54" s="118" t="s">
        <v>97</v>
      </c>
      <c r="E54" s="138"/>
      <c r="F54" s="138">
        <v>6</v>
      </c>
      <c r="G54" s="138">
        <v>4</v>
      </c>
      <c r="H54" s="119"/>
      <c r="I54" s="119">
        <v>66.7</v>
      </c>
    </row>
    <row r="55" spans="1:9" s="120" customFormat="1" ht="14.25" x14ac:dyDescent="0.2">
      <c r="A55" s="117" t="s">
        <v>131</v>
      </c>
      <c r="B55" s="118" t="s">
        <v>129</v>
      </c>
      <c r="C55" s="118" t="s">
        <v>132</v>
      </c>
      <c r="D55" s="118" t="s">
        <v>97</v>
      </c>
      <c r="E55" s="138"/>
      <c r="F55" s="138">
        <v>6</v>
      </c>
      <c r="G55" s="138">
        <v>4</v>
      </c>
      <c r="H55" s="119"/>
      <c r="I55" s="119">
        <v>66.7</v>
      </c>
    </row>
    <row r="56" spans="1:9" s="120" customFormat="1" ht="22.5" x14ac:dyDescent="0.2">
      <c r="A56" s="117" t="s">
        <v>185</v>
      </c>
      <c r="B56" s="118" t="s">
        <v>129</v>
      </c>
      <c r="C56" s="118" t="s">
        <v>132</v>
      </c>
      <c r="D56" s="118" t="s">
        <v>186</v>
      </c>
      <c r="E56" s="138"/>
      <c r="F56" s="138">
        <v>2</v>
      </c>
      <c r="G56" s="138"/>
      <c r="H56" s="119"/>
      <c r="I56" s="119">
        <v>0</v>
      </c>
    </row>
    <row r="57" spans="1:9" s="120" customFormat="1" ht="22.5" x14ac:dyDescent="0.2">
      <c r="A57" s="117" t="s">
        <v>187</v>
      </c>
      <c r="B57" s="118" t="s">
        <v>129</v>
      </c>
      <c r="C57" s="118" t="s">
        <v>132</v>
      </c>
      <c r="D57" s="118" t="s">
        <v>188</v>
      </c>
      <c r="E57" s="138"/>
      <c r="F57" s="138">
        <v>4</v>
      </c>
      <c r="G57" s="138">
        <v>4</v>
      </c>
      <c r="H57" s="119"/>
      <c r="I57" s="119">
        <v>100</v>
      </c>
    </row>
    <row r="58" spans="1:9" s="120" customFormat="1" ht="14.25" x14ac:dyDescent="0.2">
      <c r="A58" s="117" t="s">
        <v>201</v>
      </c>
      <c r="B58" s="118" t="s">
        <v>129</v>
      </c>
      <c r="C58" s="118" t="s">
        <v>202</v>
      </c>
      <c r="D58" s="118" t="s">
        <v>97</v>
      </c>
      <c r="E58" s="138">
        <v>105.9</v>
      </c>
      <c r="F58" s="138">
        <v>151.63999999999999</v>
      </c>
      <c r="G58" s="138">
        <v>151.63999999999999</v>
      </c>
      <c r="H58" s="119">
        <v>143.19999999999999</v>
      </c>
      <c r="I58" s="119">
        <v>100</v>
      </c>
    </row>
    <row r="59" spans="1:9" s="120" customFormat="1" ht="45" x14ac:dyDescent="0.2">
      <c r="A59" s="117" t="s">
        <v>203</v>
      </c>
      <c r="B59" s="118" t="s">
        <v>129</v>
      </c>
      <c r="C59" s="118" t="s">
        <v>204</v>
      </c>
      <c r="D59" s="118" t="s">
        <v>97</v>
      </c>
      <c r="E59" s="138">
        <v>105.9</v>
      </c>
      <c r="F59" s="138">
        <v>151.63999999999999</v>
      </c>
      <c r="G59" s="138">
        <v>151.63999999999999</v>
      </c>
      <c r="H59" s="119">
        <v>143.19999999999999</v>
      </c>
      <c r="I59" s="119">
        <v>100</v>
      </c>
    </row>
    <row r="60" spans="1:9" s="120" customFormat="1" ht="14.25" x14ac:dyDescent="0.2">
      <c r="A60" s="117" t="s">
        <v>131</v>
      </c>
      <c r="B60" s="118" t="s">
        <v>129</v>
      </c>
      <c r="C60" s="118" t="s">
        <v>133</v>
      </c>
      <c r="D60" s="118" t="s">
        <v>97</v>
      </c>
      <c r="E60" s="138">
        <v>105.9</v>
      </c>
      <c r="F60" s="138">
        <v>151.63999999999999</v>
      </c>
      <c r="G60" s="138">
        <v>151.63999999999999</v>
      </c>
      <c r="H60" s="119">
        <v>143.19999999999999</v>
      </c>
      <c r="I60" s="119">
        <v>100</v>
      </c>
    </row>
    <row r="61" spans="1:9" s="120" customFormat="1" ht="22.5" x14ac:dyDescent="0.2">
      <c r="A61" s="117" t="s">
        <v>185</v>
      </c>
      <c r="B61" s="118" t="s">
        <v>129</v>
      </c>
      <c r="C61" s="118" t="s">
        <v>133</v>
      </c>
      <c r="D61" s="118" t="s">
        <v>186</v>
      </c>
      <c r="E61" s="138">
        <v>4.8</v>
      </c>
      <c r="F61" s="138">
        <v>5</v>
      </c>
      <c r="G61" s="138">
        <v>5</v>
      </c>
      <c r="H61" s="119">
        <v>104.2</v>
      </c>
      <c r="I61" s="119">
        <v>100</v>
      </c>
    </row>
    <row r="62" spans="1:9" s="120" customFormat="1" ht="22.5" x14ac:dyDescent="0.2">
      <c r="A62" s="117" t="s">
        <v>187</v>
      </c>
      <c r="B62" s="118" t="s">
        <v>129</v>
      </c>
      <c r="C62" s="118" t="s">
        <v>133</v>
      </c>
      <c r="D62" s="118" t="s">
        <v>188</v>
      </c>
      <c r="E62" s="138">
        <v>101.1</v>
      </c>
      <c r="F62" s="138">
        <v>146.63999999999999</v>
      </c>
      <c r="G62" s="138">
        <v>146.63999999999999</v>
      </c>
      <c r="H62" s="119">
        <v>145</v>
      </c>
      <c r="I62" s="119">
        <v>100</v>
      </c>
    </row>
    <row r="63" spans="1:9" s="120" customFormat="1" ht="14.25" x14ac:dyDescent="0.2">
      <c r="A63" s="134" t="s">
        <v>135</v>
      </c>
      <c r="B63" s="135" t="s">
        <v>134</v>
      </c>
      <c r="C63" s="135" t="s">
        <v>97</v>
      </c>
      <c r="D63" s="135" t="s">
        <v>97</v>
      </c>
      <c r="E63" s="136">
        <v>398</v>
      </c>
      <c r="F63" s="136">
        <v>157.29</v>
      </c>
      <c r="G63" s="136">
        <v>147.80000000000001</v>
      </c>
      <c r="H63" s="137">
        <v>37.1</v>
      </c>
      <c r="I63" s="137">
        <v>94</v>
      </c>
    </row>
    <row r="64" spans="1:9" s="120" customFormat="1" ht="14.25" x14ac:dyDescent="0.2">
      <c r="A64" s="134" t="s">
        <v>138</v>
      </c>
      <c r="B64" s="135" t="s">
        <v>136</v>
      </c>
      <c r="C64" s="135" t="s">
        <v>97</v>
      </c>
      <c r="D64" s="135" t="s">
        <v>97</v>
      </c>
      <c r="E64" s="136">
        <v>308</v>
      </c>
      <c r="F64" s="136">
        <v>157.29</v>
      </c>
      <c r="G64" s="136">
        <v>147.80000000000001</v>
      </c>
      <c r="H64" s="137">
        <v>48</v>
      </c>
      <c r="I64" s="137">
        <v>94</v>
      </c>
    </row>
    <row r="65" spans="1:9" s="120" customFormat="1" ht="14.25" x14ac:dyDescent="0.2">
      <c r="A65" s="117" t="s">
        <v>205</v>
      </c>
      <c r="B65" s="118" t="s">
        <v>136</v>
      </c>
      <c r="C65" s="118" t="s">
        <v>206</v>
      </c>
      <c r="D65" s="118" t="s">
        <v>97</v>
      </c>
      <c r="E65" s="138">
        <v>73</v>
      </c>
      <c r="F65" s="138">
        <v>76.290000000000006</v>
      </c>
      <c r="G65" s="138">
        <v>66.8</v>
      </c>
      <c r="H65" s="119">
        <v>91.5</v>
      </c>
      <c r="I65" s="119">
        <v>87.6</v>
      </c>
    </row>
    <row r="66" spans="1:9" s="120" customFormat="1" ht="14.25" x14ac:dyDescent="0.2">
      <c r="A66" s="117" t="s">
        <v>207</v>
      </c>
      <c r="B66" s="118" t="s">
        <v>136</v>
      </c>
      <c r="C66" s="118" t="s">
        <v>208</v>
      </c>
      <c r="D66" s="118" t="s">
        <v>97</v>
      </c>
      <c r="E66" s="138">
        <v>73</v>
      </c>
      <c r="F66" s="138">
        <v>76.290000000000006</v>
      </c>
      <c r="G66" s="138">
        <v>66.8</v>
      </c>
      <c r="H66" s="119">
        <v>91.5</v>
      </c>
      <c r="I66" s="119">
        <v>87.6</v>
      </c>
    </row>
    <row r="67" spans="1:9" s="120" customFormat="1" ht="14.25" x14ac:dyDescent="0.2">
      <c r="A67" s="117" t="s">
        <v>139</v>
      </c>
      <c r="B67" s="118" t="s">
        <v>136</v>
      </c>
      <c r="C67" s="118" t="s">
        <v>140</v>
      </c>
      <c r="D67" s="118" t="s">
        <v>97</v>
      </c>
      <c r="E67" s="138">
        <v>73</v>
      </c>
      <c r="F67" s="138">
        <v>76.290000000000006</v>
      </c>
      <c r="G67" s="138">
        <v>66.8</v>
      </c>
      <c r="H67" s="119">
        <v>91.5</v>
      </c>
      <c r="I67" s="119">
        <v>87.6</v>
      </c>
    </row>
    <row r="68" spans="1:9" s="120" customFormat="1" ht="22.5" x14ac:dyDescent="0.2">
      <c r="A68" s="117" t="s">
        <v>187</v>
      </c>
      <c r="B68" s="118" t="s">
        <v>136</v>
      </c>
      <c r="C68" s="118" t="s">
        <v>140</v>
      </c>
      <c r="D68" s="118" t="s">
        <v>188</v>
      </c>
      <c r="E68" s="138">
        <v>73</v>
      </c>
      <c r="F68" s="138">
        <v>76.290000000000006</v>
      </c>
      <c r="G68" s="138">
        <v>66.8</v>
      </c>
      <c r="H68" s="119">
        <v>91.5</v>
      </c>
      <c r="I68" s="119">
        <v>87.6</v>
      </c>
    </row>
    <row r="69" spans="1:9" s="120" customFormat="1" ht="14.25" x14ac:dyDescent="0.2">
      <c r="A69" s="117" t="s">
        <v>201</v>
      </c>
      <c r="B69" s="118" t="s">
        <v>136</v>
      </c>
      <c r="C69" s="118" t="s">
        <v>202</v>
      </c>
      <c r="D69" s="118" t="s">
        <v>97</v>
      </c>
      <c r="E69" s="138">
        <v>235</v>
      </c>
      <c r="F69" s="138">
        <v>81</v>
      </c>
      <c r="G69" s="138">
        <v>81</v>
      </c>
      <c r="H69" s="119">
        <v>34.5</v>
      </c>
      <c r="I69" s="119">
        <v>100</v>
      </c>
    </row>
    <row r="70" spans="1:9" s="120" customFormat="1" ht="45" x14ac:dyDescent="0.2">
      <c r="A70" s="117" t="s">
        <v>203</v>
      </c>
      <c r="B70" s="118" t="s">
        <v>136</v>
      </c>
      <c r="C70" s="118" t="s">
        <v>204</v>
      </c>
      <c r="D70" s="118" t="s">
        <v>97</v>
      </c>
      <c r="E70" s="138">
        <v>235</v>
      </c>
      <c r="F70" s="138">
        <v>81</v>
      </c>
      <c r="G70" s="138">
        <v>81</v>
      </c>
      <c r="H70" s="119">
        <v>34.5</v>
      </c>
      <c r="I70" s="119">
        <v>100</v>
      </c>
    </row>
    <row r="71" spans="1:9" s="120" customFormat="1" ht="22.5" x14ac:dyDescent="0.2">
      <c r="A71" s="117" t="s">
        <v>141</v>
      </c>
      <c r="B71" s="118" t="s">
        <v>136</v>
      </c>
      <c r="C71" s="118" t="s">
        <v>142</v>
      </c>
      <c r="D71" s="118" t="s">
        <v>97</v>
      </c>
      <c r="E71" s="138">
        <v>235</v>
      </c>
      <c r="F71" s="138">
        <v>81</v>
      </c>
      <c r="G71" s="138">
        <v>81</v>
      </c>
      <c r="H71" s="119">
        <v>34.5</v>
      </c>
      <c r="I71" s="119">
        <v>100</v>
      </c>
    </row>
    <row r="72" spans="1:9" s="120" customFormat="1" ht="22.5" x14ac:dyDescent="0.2">
      <c r="A72" s="117" t="s">
        <v>187</v>
      </c>
      <c r="B72" s="118" t="s">
        <v>136</v>
      </c>
      <c r="C72" s="118" t="s">
        <v>142</v>
      </c>
      <c r="D72" s="118" t="s">
        <v>188</v>
      </c>
      <c r="E72" s="138">
        <v>235</v>
      </c>
      <c r="F72" s="138">
        <v>81</v>
      </c>
      <c r="G72" s="138">
        <v>81</v>
      </c>
      <c r="H72" s="119">
        <v>34.5</v>
      </c>
      <c r="I72" s="119">
        <v>100</v>
      </c>
    </row>
    <row r="73" spans="1:9" s="120" customFormat="1" ht="14.25" x14ac:dyDescent="0.2">
      <c r="A73" s="134" t="s">
        <v>145</v>
      </c>
      <c r="B73" s="135" t="s">
        <v>143</v>
      </c>
      <c r="C73" s="135" t="s">
        <v>97</v>
      </c>
      <c r="D73" s="135" t="s">
        <v>97</v>
      </c>
      <c r="E73" s="136">
        <v>90</v>
      </c>
      <c r="F73" s="136"/>
      <c r="G73" s="136"/>
      <c r="H73" s="137">
        <v>0</v>
      </c>
      <c r="I73" s="137"/>
    </row>
    <row r="74" spans="1:9" s="120" customFormat="1" ht="22.5" x14ac:dyDescent="0.2">
      <c r="A74" s="117" t="s">
        <v>225</v>
      </c>
      <c r="B74" s="118" t="s">
        <v>143</v>
      </c>
      <c r="C74" s="118" t="s">
        <v>226</v>
      </c>
      <c r="D74" s="118" t="s">
        <v>97</v>
      </c>
      <c r="E74" s="138">
        <v>90</v>
      </c>
      <c r="F74" s="138"/>
      <c r="G74" s="138"/>
      <c r="H74" s="119">
        <v>0</v>
      </c>
      <c r="I74" s="119"/>
    </row>
    <row r="75" spans="1:9" s="120" customFormat="1" ht="14.25" x14ac:dyDescent="0.2">
      <c r="A75" s="117" t="s">
        <v>227</v>
      </c>
      <c r="B75" s="118" t="s">
        <v>143</v>
      </c>
      <c r="C75" s="118" t="s">
        <v>228</v>
      </c>
      <c r="D75" s="118" t="s">
        <v>97</v>
      </c>
      <c r="E75" s="138">
        <v>90</v>
      </c>
      <c r="F75" s="138"/>
      <c r="G75" s="138"/>
      <c r="H75" s="119">
        <v>0</v>
      </c>
      <c r="I75" s="119"/>
    </row>
    <row r="76" spans="1:9" s="120" customFormat="1" ht="14.25" x14ac:dyDescent="0.2">
      <c r="A76" s="117" t="s">
        <v>214</v>
      </c>
      <c r="B76" s="118" t="s">
        <v>143</v>
      </c>
      <c r="C76" s="118" t="s">
        <v>228</v>
      </c>
      <c r="D76" s="118" t="s">
        <v>215</v>
      </c>
      <c r="E76" s="138">
        <v>90</v>
      </c>
      <c r="F76" s="138"/>
      <c r="G76" s="138"/>
      <c r="H76" s="119">
        <v>0</v>
      </c>
      <c r="I76" s="119"/>
    </row>
    <row r="77" spans="1:9" s="120" customFormat="1" ht="14.25" x14ac:dyDescent="0.2">
      <c r="A77" s="134" t="s">
        <v>148</v>
      </c>
      <c r="B77" s="135" t="s">
        <v>146</v>
      </c>
      <c r="C77" s="135" t="s">
        <v>97</v>
      </c>
      <c r="D77" s="135" t="s">
        <v>97</v>
      </c>
      <c r="E77" s="136">
        <v>112.6</v>
      </c>
      <c r="F77" s="136">
        <v>34</v>
      </c>
      <c r="G77" s="136">
        <v>30.25</v>
      </c>
      <c r="H77" s="137">
        <v>26.9</v>
      </c>
      <c r="I77" s="137">
        <v>89</v>
      </c>
    </row>
    <row r="78" spans="1:9" s="120" customFormat="1" ht="14.25" x14ac:dyDescent="0.2">
      <c r="A78" s="134" t="s">
        <v>150</v>
      </c>
      <c r="B78" s="135" t="s">
        <v>149</v>
      </c>
      <c r="C78" s="135" t="s">
        <v>97</v>
      </c>
      <c r="D78" s="135" t="s">
        <v>97</v>
      </c>
      <c r="E78" s="136">
        <v>112.6</v>
      </c>
      <c r="F78" s="136">
        <v>34</v>
      </c>
      <c r="G78" s="136">
        <v>30.25</v>
      </c>
      <c r="H78" s="137">
        <v>26.9</v>
      </c>
      <c r="I78" s="137">
        <v>89</v>
      </c>
    </row>
    <row r="79" spans="1:9" s="120" customFormat="1" ht="14.25" x14ac:dyDescent="0.2">
      <c r="A79" s="117" t="s">
        <v>201</v>
      </c>
      <c r="B79" s="118" t="s">
        <v>149</v>
      </c>
      <c r="C79" s="118" t="s">
        <v>202</v>
      </c>
      <c r="D79" s="118" t="s">
        <v>97</v>
      </c>
      <c r="E79" s="138">
        <v>95</v>
      </c>
      <c r="F79" s="138">
        <v>20</v>
      </c>
      <c r="G79" s="138">
        <v>20</v>
      </c>
      <c r="H79" s="119">
        <v>21.1</v>
      </c>
      <c r="I79" s="119">
        <v>100</v>
      </c>
    </row>
    <row r="80" spans="1:9" s="120" customFormat="1" ht="45" x14ac:dyDescent="0.2">
      <c r="A80" s="117" t="s">
        <v>203</v>
      </c>
      <c r="B80" s="118" t="s">
        <v>149</v>
      </c>
      <c r="C80" s="118" t="s">
        <v>204</v>
      </c>
      <c r="D80" s="118" t="s">
        <v>97</v>
      </c>
      <c r="E80" s="138">
        <v>95</v>
      </c>
      <c r="F80" s="138">
        <v>20</v>
      </c>
      <c r="G80" s="138">
        <v>20</v>
      </c>
      <c r="H80" s="119">
        <v>21.1</v>
      </c>
      <c r="I80" s="119">
        <v>100</v>
      </c>
    </row>
    <row r="81" spans="1:9" s="120" customFormat="1" ht="22.5" x14ac:dyDescent="0.2">
      <c r="A81" s="117" t="s">
        <v>141</v>
      </c>
      <c r="B81" s="118" t="s">
        <v>149</v>
      </c>
      <c r="C81" s="118" t="s">
        <v>142</v>
      </c>
      <c r="D81" s="118" t="s">
        <v>97</v>
      </c>
      <c r="E81" s="138">
        <v>95</v>
      </c>
      <c r="F81" s="138">
        <v>20</v>
      </c>
      <c r="G81" s="138">
        <v>20</v>
      </c>
      <c r="H81" s="119">
        <v>21.1</v>
      </c>
      <c r="I81" s="119">
        <v>100</v>
      </c>
    </row>
    <row r="82" spans="1:9" s="120" customFormat="1" ht="22.5" x14ac:dyDescent="0.2">
      <c r="A82" s="117" t="s">
        <v>187</v>
      </c>
      <c r="B82" s="118" t="s">
        <v>149</v>
      </c>
      <c r="C82" s="118" t="s">
        <v>142</v>
      </c>
      <c r="D82" s="118" t="s">
        <v>188</v>
      </c>
      <c r="E82" s="138">
        <v>95</v>
      </c>
      <c r="F82" s="138">
        <v>20</v>
      </c>
      <c r="G82" s="138">
        <v>20</v>
      </c>
      <c r="H82" s="119">
        <v>21.1</v>
      </c>
      <c r="I82" s="119">
        <v>100</v>
      </c>
    </row>
    <row r="83" spans="1:9" s="120" customFormat="1" ht="14.25" x14ac:dyDescent="0.2">
      <c r="A83" s="117" t="s">
        <v>150</v>
      </c>
      <c r="B83" s="118" t="s">
        <v>149</v>
      </c>
      <c r="C83" s="118" t="s">
        <v>209</v>
      </c>
      <c r="D83" s="118" t="s">
        <v>97</v>
      </c>
      <c r="E83" s="138">
        <v>17.600000000000001</v>
      </c>
      <c r="F83" s="138">
        <v>14</v>
      </c>
      <c r="G83" s="138">
        <v>10.25</v>
      </c>
      <c r="H83" s="119">
        <v>58.2</v>
      </c>
      <c r="I83" s="119">
        <v>73.2</v>
      </c>
    </row>
    <row r="84" spans="1:9" s="120" customFormat="1" ht="14.25" x14ac:dyDescent="0.2">
      <c r="A84" s="117" t="s">
        <v>151</v>
      </c>
      <c r="B84" s="118" t="s">
        <v>149</v>
      </c>
      <c r="C84" s="118" t="s">
        <v>152</v>
      </c>
      <c r="D84" s="118" t="s">
        <v>97</v>
      </c>
      <c r="E84" s="138">
        <v>16.600000000000001</v>
      </c>
      <c r="F84" s="138">
        <v>4</v>
      </c>
      <c r="G84" s="138">
        <v>0.25</v>
      </c>
      <c r="H84" s="119">
        <v>1.5</v>
      </c>
      <c r="I84" s="119">
        <v>6.3</v>
      </c>
    </row>
    <row r="85" spans="1:9" s="120" customFormat="1" ht="22.5" x14ac:dyDescent="0.2">
      <c r="A85" s="117" t="s">
        <v>187</v>
      </c>
      <c r="B85" s="118" t="s">
        <v>149</v>
      </c>
      <c r="C85" s="118" t="s">
        <v>152</v>
      </c>
      <c r="D85" s="118" t="s">
        <v>188</v>
      </c>
      <c r="E85" s="138">
        <v>16.600000000000001</v>
      </c>
      <c r="F85" s="138">
        <v>4</v>
      </c>
      <c r="G85" s="138">
        <v>0.25</v>
      </c>
      <c r="H85" s="119">
        <v>1.5</v>
      </c>
      <c r="I85" s="119">
        <v>6.3</v>
      </c>
    </row>
    <row r="86" spans="1:9" s="120" customFormat="1" ht="22.5" x14ac:dyDescent="0.2">
      <c r="A86" s="117" t="s">
        <v>153</v>
      </c>
      <c r="B86" s="118" t="s">
        <v>149</v>
      </c>
      <c r="C86" s="118" t="s">
        <v>154</v>
      </c>
      <c r="D86" s="118" t="s">
        <v>97</v>
      </c>
      <c r="E86" s="138">
        <v>1</v>
      </c>
      <c r="F86" s="138">
        <v>10</v>
      </c>
      <c r="G86" s="138">
        <v>10</v>
      </c>
      <c r="H86" s="119">
        <v>1000</v>
      </c>
      <c r="I86" s="119">
        <v>100</v>
      </c>
    </row>
    <row r="87" spans="1:9" s="120" customFormat="1" ht="22.5" x14ac:dyDescent="0.2">
      <c r="A87" s="117" t="s">
        <v>187</v>
      </c>
      <c r="B87" s="118" t="s">
        <v>149</v>
      </c>
      <c r="C87" s="118" t="s">
        <v>154</v>
      </c>
      <c r="D87" s="118" t="s">
        <v>188</v>
      </c>
      <c r="E87" s="138">
        <v>1</v>
      </c>
      <c r="F87" s="138">
        <v>10</v>
      </c>
      <c r="G87" s="138">
        <v>10</v>
      </c>
      <c r="H87" s="119">
        <v>1000</v>
      </c>
      <c r="I87" s="119">
        <v>100</v>
      </c>
    </row>
    <row r="88" spans="1:9" s="120" customFormat="1" ht="14.25" x14ac:dyDescent="0.2">
      <c r="A88" s="134" t="s">
        <v>268</v>
      </c>
      <c r="B88" s="135" t="s">
        <v>266</v>
      </c>
      <c r="C88" s="135" t="s">
        <v>97</v>
      </c>
      <c r="D88" s="135" t="s">
        <v>97</v>
      </c>
      <c r="E88" s="136">
        <v>1.1100000000000001</v>
      </c>
      <c r="F88" s="136"/>
      <c r="G88" s="136"/>
      <c r="H88" s="137">
        <v>0</v>
      </c>
      <c r="I88" s="137"/>
    </row>
    <row r="89" spans="1:9" s="120" customFormat="1" ht="14.25" x14ac:dyDescent="0.2">
      <c r="A89" s="134" t="s">
        <v>270</v>
      </c>
      <c r="B89" s="135" t="s">
        <v>269</v>
      </c>
      <c r="C89" s="135" t="s">
        <v>97</v>
      </c>
      <c r="D89" s="135" t="s">
        <v>97</v>
      </c>
      <c r="E89" s="136">
        <v>1.1100000000000001</v>
      </c>
      <c r="F89" s="136"/>
      <c r="G89" s="136"/>
      <c r="H89" s="137">
        <v>0</v>
      </c>
      <c r="I89" s="137"/>
    </row>
    <row r="90" spans="1:9" s="120" customFormat="1" ht="14.25" x14ac:dyDescent="0.2">
      <c r="A90" s="117" t="s">
        <v>283</v>
      </c>
      <c r="B90" s="118" t="s">
        <v>269</v>
      </c>
      <c r="C90" s="118" t="s">
        <v>284</v>
      </c>
      <c r="D90" s="118" t="s">
        <v>97</v>
      </c>
      <c r="E90" s="138">
        <v>1.1100000000000001</v>
      </c>
      <c r="F90" s="138"/>
      <c r="G90" s="138"/>
      <c r="H90" s="119">
        <v>0</v>
      </c>
      <c r="I90" s="119"/>
    </row>
    <row r="91" spans="1:9" s="120" customFormat="1" ht="14.25" x14ac:dyDescent="0.2">
      <c r="A91" s="117" t="s">
        <v>285</v>
      </c>
      <c r="B91" s="118" t="s">
        <v>269</v>
      </c>
      <c r="C91" s="118" t="s">
        <v>286</v>
      </c>
      <c r="D91" s="118" t="s">
        <v>97</v>
      </c>
      <c r="E91" s="138">
        <v>1.1100000000000001</v>
      </c>
      <c r="F91" s="138"/>
      <c r="G91" s="138"/>
      <c r="H91" s="119">
        <v>0</v>
      </c>
      <c r="I91" s="119"/>
    </row>
    <row r="92" spans="1:9" s="120" customFormat="1" ht="22.5" x14ac:dyDescent="0.2">
      <c r="A92" s="117" t="s">
        <v>187</v>
      </c>
      <c r="B92" s="118" t="s">
        <v>269</v>
      </c>
      <c r="C92" s="118" t="s">
        <v>286</v>
      </c>
      <c r="D92" s="118" t="s">
        <v>188</v>
      </c>
      <c r="E92" s="138">
        <v>1.1100000000000001</v>
      </c>
      <c r="F92" s="138"/>
      <c r="G92" s="138"/>
      <c r="H92" s="119">
        <v>0</v>
      </c>
      <c r="I92" s="119"/>
    </row>
    <row r="93" spans="1:9" s="120" customFormat="1" ht="14.25" x14ac:dyDescent="0.2">
      <c r="A93" s="134" t="s">
        <v>157</v>
      </c>
      <c r="B93" s="135" t="s">
        <v>155</v>
      </c>
      <c r="C93" s="135" t="s">
        <v>97</v>
      </c>
      <c r="D93" s="135" t="s">
        <v>97</v>
      </c>
      <c r="E93" s="136">
        <v>646.70000000000005</v>
      </c>
      <c r="F93" s="136">
        <v>856.7</v>
      </c>
      <c r="G93" s="136">
        <v>856.7</v>
      </c>
      <c r="H93" s="137">
        <v>132.5</v>
      </c>
      <c r="I93" s="137">
        <v>100</v>
      </c>
    </row>
    <row r="94" spans="1:9" s="120" customFormat="1" ht="14.25" x14ac:dyDescent="0.2">
      <c r="A94" s="134" t="s">
        <v>159</v>
      </c>
      <c r="B94" s="135" t="s">
        <v>158</v>
      </c>
      <c r="C94" s="135" t="s">
        <v>97</v>
      </c>
      <c r="D94" s="135" t="s">
        <v>97</v>
      </c>
      <c r="E94" s="136">
        <v>646.70000000000005</v>
      </c>
      <c r="F94" s="136">
        <v>856.7</v>
      </c>
      <c r="G94" s="136">
        <v>856.7</v>
      </c>
      <c r="H94" s="137">
        <v>132.5</v>
      </c>
      <c r="I94" s="137">
        <v>100</v>
      </c>
    </row>
    <row r="95" spans="1:9" s="120" customFormat="1" ht="22.5" x14ac:dyDescent="0.2">
      <c r="A95" s="117" t="s">
        <v>210</v>
      </c>
      <c r="B95" s="118" t="s">
        <v>158</v>
      </c>
      <c r="C95" s="118" t="s">
        <v>211</v>
      </c>
      <c r="D95" s="118" t="s">
        <v>97</v>
      </c>
      <c r="E95" s="138">
        <v>646.70000000000005</v>
      </c>
      <c r="F95" s="138">
        <v>856.7</v>
      </c>
      <c r="G95" s="138">
        <v>856.7</v>
      </c>
      <c r="H95" s="119">
        <v>132.5</v>
      </c>
      <c r="I95" s="119">
        <v>100</v>
      </c>
    </row>
    <row r="96" spans="1:9" s="120" customFormat="1" ht="22.5" x14ac:dyDescent="0.2">
      <c r="A96" s="117" t="s">
        <v>212</v>
      </c>
      <c r="B96" s="118" t="s">
        <v>158</v>
      </c>
      <c r="C96" s="118" t="s">
        <v>213</v>
      </c>
      <c r="D96" s="118" t="s">
        <v>97</v>
      </c>
      <c r="E96" s="138">
        <v>646.70000000000005</v>
      </c>
      <c r="F96" s="138">
        <v>856.7</v>
      </c>
      <c r="G96" s="138">
        <v>856.7</v>
      </c>
      <c r="H96" s="119">
        <v>132.5</v>
      </c>
      <c r="I96" s="119">
        <v>100</v>
      </c>
    </row>
    <row r="97" spans="1:9" s="120" customFormat="1" ht="22.5" x14ac:dyDescent="0.2">
      <c r="A97" s="117" t="s">
        <v>160</v>
      </c>
      <c r="B97" s="118" t="s">
        <v>158</v>
      </c>
      <c r="C97" s="118" t="s">
        <v>161</v>
      </c>
      <c r="D97" s="118" t="s">
        <v>97</v>
      </c>
      <c r="E97" s="138">
        <v>646.70000000000005</v>
      </c>
      <c r="F97" s="138">
        <v>856.7</v>
      </c>
      <c r="G97" s="138">
        <v>856.7</v>
      </c>
      <c r="H97" s="119">
        <v>132.5</v>
      </c>
      <c r="I97" s="119">
        <v>100</v>
      </c>
    </row>
    <row r="98" spans="1:9" s="120" customFormat="1" ht="14.25" x14ac:dyDescent="0.2">
      <c r="A98" s="117" t="s">
        <v>214</v>
      </c>
      <c r="B98" s="118" t="s">
        <v>158</v>
      </c>
      <c r="C98" s="118" t="s">
        <v>161</v>
      </c>
      <c r="D98" s="118" t="s">
        <v>215</v>
      </c>
      <c r="E98" s="138">
        <v>646.70000000000005</v>
      </c>
      <c r="F98" s="138">
        <v>856.7</v>
      </c>
      <c r="G98" s="138">
        <v>856.7</v>
      </c>
      <c r="H98" s="119">
        <v>132.5</v>
      </c>
      <c r="I98" s="119">
        <v>100</v>
      </c>
    </row>
    <row r="99" spans="1:9" s="120" customFormat="1" ht="14.25" x14ac:dyDescent="0.2">
      <c r="A99" s="134" t="s">
        <v>273</v>
      </c>
      <c r="B99" s="135" t="s">
        <v>271</v>
      </c>
      <c r="C99" s="135" t="s">
        <v>97</v>
      </c>
      <c r="D99" s="135" t="s">
        <v>97</v>
      </c>
      <c r="E99" s="136">
        <v>3.2</v>
      </c>
      <c r="F99" s="136"/>
      <c r="G99" s="136"/>
      <c r="H99" s="137">
        <v>0</v>
      </c>
      <c r="I99" s="137"/>
    </row>
    <row r="100" spans="1:9" s="120" customFormat="1" ht="14.25" x14ac:dyDescent="0.2">
      <c r="A100" s="134" t="s">
        <v>275</v>
      </c>
      <c r="B100" s="135" t="s">
        <v>274</v>
      </c>
      <c r="C100" s="135" t="s">
        <v>97</v>
      </c>
      <c r="D100" s="135" t="s">
        <v>97</v>
      </c>
      <c r="E100" s="136">
        <v>3.2</v>
      </c>
      <c r="F100" s="136"/>
      <c r="G100" s="136"/>
      <c r="H100" s="137">
        <v>0</v>
      </c>
      <c r="I100" s="137"/>
    </row>
    <row r="101" spans="1:9" s="120" customFormat="1" ht="22.5" x14ac:dyDescent="0.2">
      <c r="A101" s="117" t="s">
        <v>287</v>
      </c>
      <c r="B101" s="118" t="s">
        <v>274</v>
      </c>
      <c r="C101" s="118" t="s">
        <v>288</v>
      </c>
      <c r="D101" s="118" t="s">
        <v>97</v>
      </c>
      <c r="E101" s="138">
        <v>3.2</v>
      </c>
      <c r="F101" s="138"/>
      <c r="G101" s="138"/>
      <c r="H101" s="119">
        <v>0</v>
      </c>
      <c r="I101" s="119"/>
    </row>
    <row r="102" spans="1:9" s="120" customFormat="1" ht="22.5" x14ac:dyDescent="0.2">
      <c r="A102" s="117" t="s">
        <v>289</v>
      </c>
      <c r="B102" s="118" t="s">
        <v>274</v>
      </c>
      <c r="C102" s="118" t="s">
        <v>290</v>
      </c>
      <c r="D102" s="118" t="s">
        <v>97</v>
      </c>
      <c r="E102" s="138">
        <v>3.2</v>
      </c>
      <c r="F102" s="138"/>
      <c r="G102" s="138"/>
      <c r="H102" s="119">
        <v>0</v>
      </c>
      <c r="I102" s="119"/>
    </row>
    <row r="103" spans="1:9" s="120" customFormat="1" ht="22.5" x14ac:dyDescent="0.2">
      <c r="A103" s="117" t="s">
        <v>291</v>
      </c>
      <c r="B103" s="118" t="s">
        <v>274</v>
      </c>
      <c r="C103" s="118" t="s">
        <v>292</v>
      </c>
      <c r="D103" s="118" t="s">
        <v>97</v>
      </c>
      <c r="E103" s="138">
        <v>3.2</v>
      </c>
      <c r="F103" s="138"/>
      <c r="G103" s="138"/>
      <c r="H103" s="119">
        <v>0</v>
      </c>
      <c r="I103" s="119"/>
    </row>
    <row r="104" spans="1:9" s="120" customFormat="1" ht="22.5" x14ac:dyDescent="0.2">
      <c r="A104" s="117" t="s">
        <v>187</v>
      </c>
      <c r="B104" s="118" t="s">
        <v>274</v>
      </c>
      <c r="C104" s="118" t="s">
        <v>292</v>
      </c>
      <c r="D104" s="118" t="s">
        <v>188</v>
      </c>
      <c r="E104" s="138">
        <v>3.2</v>
      </c>
      <c r="F104" s="138"/>
      <c r="G104" s="138"/>
      <c r="H104" s="119">
        <v>0</v>
      </c>
      <c r="I104" s="119"/>
    </row>
    <row r="105" spans="1:9" x14ac:dyDescent="0.25">
      <c r="A105" s="113" t="s">
        <v>162</v>
      </c>
      <c r="B105" s="113"/>
      <c r="C105" s="113"/>
      <c r="D105" s="113"/>
      <c r="E105" s="88">
        <f>E14</f>
        <v>2303.1</v>
      </c>
      <c r="F105" s="88">
        <f>F14</f>
        <v>2346.81</v>
      </c>
      <c r="G105" s="88">
        <f>G14</f>
        <v>2311.0700000000002</v>
      </c>
      <c r="H105" s="88">
        <f>H14</f>
        <v>100.3</v>
      </c>
      <c r="I105" s="88">
        <f>I14</f>
        <v>98.5</v>
      </c>
    </row>
    <row r="106" spans="1:9" ht="24" customHeight="1" x14ac:dyDescent="0.25">
      <c r="A106" s="139" t="s">
        <v>163</v>
      </c>
      <c r="B106" s="139"/>
      <c r="C106" s="139"/>
      <c r="D106" s="139"/>
      <c r="E106" s="116"/>
      <c r="F106" s="88"/>
      <c r="G106" s="116"/>
      <c r="H106" s="88" t="str">
        <f>IF(G106&lt;&gt;0,IF(E106&lt;&gt;0,ROUND(100*G106/E106,1),""),"")</f>
        <v/>
      </c>
      <c r="I106" s="88" t="str">
        <f>IF(G106&lt;&gt;0,IF(F106&lt;&gt;0,ROUND(100*G106/F106,1),""),"")</f>
        <v/>
      </c>
    </row>
    <row r="107" spans="1:9" x14ac:dyDescent="0.25">
      <c r="A107" s="113" t="s">
        <v>164</v>
      </c>
      <c r="B107" s="113"/>
      <c r="C107" s="113"/>
      <c r="D107" s="113"/>
      <c r="E107" s="88">
        <f>E105+E106</f>
        <v>2303.1</v>
      </c>
      <c r="F107" s="88">
        <f>F105+F106</f>
        <v>2346.81</v>
      </c>
      <c r="G107" s="88">
        <f>G105+G106</f>
        <v>2311.0700000000002</v>
      </c>
      <c r="H107" s="88">
        <f>IF(G107&lt;&gt;0,IF(E107&lt;&gt;0,ROUND(100*G107/E107,1),""),"")</f>
        <v>100.3</v>
      </c>
      <c r="I107" s="88">
        <f>IF(G107&lt;&gt;0,IF(F107&lt;&gt;0,ROUND(100*G107/F107,1),""),"")</f>
        <v>98.5</v>
      </c>
    </row>
  </sheetData>
  <mergeCells count="3">
    <mergeCell ref="A7:I7"/>
    <mergeCell ref="A8:I8"/>
    <mergeCell ref="A9:I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Layout" zoomScaleNormal="100" workbookViewId="0">
      <selection activeCell="D19" sqref="D19"/>
    </sheetView>
  </sheetViews>
  <sheetFormatPr defaultRowHeight="15" x14ac:dyDescent="0.25"/>
  <cols>
    <col min="1" max="1" width="25.5703125" customWidth="1"/>
    <col min="2" max="2" width="32.7109375" style="141" customWidth="1"/>
    <col min="3" max="3" width="15.85546875" customWidth="1"/>
    <col min="4" max="4" width="11.140625" customWidth="1"/>
    <col min="257" max="257" width="25.5703125" customWidth="1"/>
    <col min="258" max="258" width="32.7109375" customWidth="1"/>
    <col min="259" max="259" width="15.85546875" customWidth="1"/>
    <col min="260" max="260" width="11.140625" customWidth="1"/>
    <col min="513" max="513" width="25.5703125" customWidth="1"/>
    <col min="514" max="514" width="32.7109375" customWidth="1"/>
    <col min="515" max="515" width="15.85546875" customWidth="1"/>
    <col min="516" max="516" width="11.140625" customWidth="1"/>
    <col min="769" max="769" width="25.5703125" customWidth="1"/>
    <col min="770" max="770" width="32.7109375" customWidth="1"/>
    <col min="771" max="771" width="15.85546875" customWidth="1"/>
    <col min="772" max="772" width="11.140625" customWidth="1"/>
    <col min="1025" max="1025" width="25.5703125" customWidth="1"/>
    <col min="1026" max="1026" width="32.7109375" customWidth="1"/>
    <col min="1027" max="1027" width="15.85546875" customWidth="1"/>
    <col min="1028" max="1028" width="11.140625" customWidth="1"/>
    <col min="1281" max="1281" width="25.5703125" customWidth="1"/>
    <col min="1282" max="1282" width="32.7109375" customWidth="1"/>
    <col min="1283" max="1283" width="15.85546875" customWidth="1"/>
    <col min="1284" max="1284" width="11.140625" customWidth="1"/>
    <col min="1537" max="1537" width="25.5703125" customWidth="1"/>
    <col min="1538" max="1538" width="32.7109375" customWidth="1"/>
    <col min="1539" max="1539" width="15.85546875" customWidth="1"/>
    <col min="1540" max="1540" width="11.140625" customWidth="1"/>
    <col min="1793" max="1793" width="25.5703125" customWidth="1"/>
    <col min="1794" max="1794" width="32.7109375" customWidth="1"/>
    <col min="1795" max="1795" width="15.85546875" customWidth="1"/>
    <col min="1796" max="1796" width="11.140625" customWidth="1"/>
    <col min="2049" max="2049" width="25.5703125" customWidth="1"/>
    <col min="2050" max="2050" width="32.7109375" customWidth="1"/>
    <col min="2051" max="2051" width="15.85546875" customWidth="1"/>
    <col min="2052" max="2052" width="11.140625" customWidth="1"/>
    <col min="2305" max="2305" width="25.5703125" customWidth="1"/>
    <col min="2306" max="2306" width="32.7109375" customWidth="1"/>
    <col min="2307" max="2307" width="15.85546875" customWidth="1"/>
    <col min="2308" max="2308" width="11.140625" customWidth="1"/>
    <col min="2561" max="2561" width="25.5703125" customWidth="1"/>
    <col min="2562" max="2562" width="32.7109375" customWidth="1"/>
    <col min="2563" max="2563" width="15.85546875" customWidth="1"/>
    <col min="2564" max="2564" width="11.140625" customWidth="1"/>
    <col min="2817" max="2817" width="25.5703125" customWidth="1"/>
    <col min="2818" max="2818" width="32.7109375" customWidth="1"/>
    <col min="2819" max="2819" width="15.85546875" customWidth="1"/>
    <col min="2820" max="2820" width="11.140625" customWidth="1"/>
    <col min="3073" max="3073" width="25.5703125" customWidth="1"/>
    <col min="3074" max="3074" width="32.7109375" customWidth="1"/>
    <col min="3075" max="3075" width="15.85546875" customWidth="1"/>
    <col min="3076" max="3076" width="11.140625" customWidth="1"/>
    <col min="3329" max="3329" width="25.5703125" customWidth="1"/>
    <col min="3330" max="3330" width="32.7109375" customWidth="1"/>
    <col min="3331" max="3331" width="15.85546875" customWidth="1"/>
    <col min="3332" max="3332" width="11.140625" customWidth="1"/>
    <col min="3585" max="3585" width="25.5703125" customWidth="1"/>
    <col min="3586" max="3586" width="32.7109375" customWidth="1"/>
    <col min="3587" max="3587" width="15.85546875" customWidth="1"/>
    <col min="3588" max="3588" width="11.140625" customWidth="1"/>
    <col min="3841" max="3841" width="25.5703125" customWidth="1"/>
    <col min="3842" max="3842" width="32.7109375" customWidth="1"/>
    <col min="3843" max="3843" width="15.85546875" customWidth="1"/>
    <col min="3844" max="3844" width="11.140625" customWidth="1"/>
    <col min="4097" max="4097" width="25.5703125" customWidth="1"/>
    <col min="4098" max="4098" width="32.7109375" customWidth="1"/>
    <col min="4099" max="4099" width="15.85546875" customWidth="1"/>
    <col min="4100" max="4100" width="11.140625" customWidth="1"/>
    <col min="4353" max="4353" width="25.5703125" customWidth="1"/>
    <col min="4354" max="4354" width="32.7109375" customWidth="1"/>
    <col min="4355" max="4355" width="15.85546875" customWidth="1"/>
    <col min="4356" max="4356" width="11.140625" customWidth="1"/>
    <col min="4609" max="4609" width="25.5703125" customWidth="1"/>
    <col min="4610" max="4610" width="32.7109375" customWidth="1"/>
    <col min="4611" max="4611" width="15.85546875" customWidth="1"/>
    <col min="4612" max="4612" width="11.140625" customWidth="1"/>
    <col min="4865" max="4865" width="25.5703125" customWidth="1"/>
    <col min="4866" max="4866" width="32.7109375" customWidth="1"/>
    <col min="4867" max="4867" width="15.85546875" customWidth="1"/>
    <col min="4868" max="4868" width="11.140625" customWidth="1"/>
    <col min="5121" max="5121" width="25.5703125" customWidth="1"/>
    <col min="5122" max="5122" width="32.7109375" customWidth="1"/>
    <col min="5123" max="5123" width="15.85546875" customWidth="1"/>
    <col min="5124" max="5124" width="11.140625" customWidth="1"/>
    <col min="5377" max="5377" width="25.5703125" customWidth="1"/>
    <col min="5378" max="5378" width="32.7109375" customWidth="1"/>
    <col min="5379" max="5379" width="15.85546875" customWidth="1"/>
    <col min="5380" max="5380" width="11.140625" customWidth="1"/>
    <col min="5633" max="5633" width="25.5703125" customWidth="1"/>
    <col min="5634" max="5634" width="32.7109375" customWidth="1"/>
    <col min="5635" max="5635" width="15.85546875" customWidth="1"/>
    <col min="5636" max="5636" width="11.140625" customWidth="1"/>
    <col min="5889" max="5889" width="25.5703125" customWidth="1"/>
    <col min="5890" max="5890" width="32.7109375" customWidth="1"/>
    <col min="5891" max="5891" width="15.85546875" customWidth="1"/>
    <col min="5892" max="5892" width="11.140625" customWidth="1"/>
    <col min="6145" max="6145" width="25.5703125" customWidth="1"/>
    <col min="6146" max="6146" width="32.7109375" customWidth="1"/>
    <col min="6147" max="6147" width="15.85546875" customWidth="1"/>
    <col min="6148" max="6148" width="11.140625" customWidth="1"/>
    <col min="6401" max="6401" width="25.5703125" customWidth="1"/>
    <col min="6402" max="6402" width="32.7109375" customWidth="1"/>
    <col min="6403" max="6403" width="15.85546875" customWidth="1"/>
    <col min="6404" max="6404" width="11.140625" customWidth="1"/>
    <col min="6657" max="6657" width="25.5703125" customWidth="1"/>
    <col min="6658" max="6658" width="32.7109375" customWidth="1"/>
    <col min="6659" max="6659" width="15.85546875" customWidth="1"/>
    <col min="6660" max="6660" width="11.140625" customWidth="1"/>
    <col min="6913" max="6913" width="25.5703125" customWidth="1"/>
    <col min="6914" max="6914" width="32.7109375" customWidth="1"/>
    <col min="6915" max="6915" width="15.85546875" customWidth="1"/>
    <col min="6916" max="6916" width="11.140625" customWidth="1"/>
    <col min="7169" max="7169" width="25.5703125" customWidth="1"/>
    <col min="7170" max="7170" width="32.7109375" customWidth="1"/>
    <col min="7171" max="7171" width="15.85546875" customWidth="1"/>
    <col min="7172" max="7172" width="11.140625" customWidth="1"/>
    <col min="7425" max="7425" width="25.5703125" customWidth="1"/>
    <col min="7426" max="7426" width="32.7109375" customWidth="1"/>
    <col min="7427" max="7427" width="15.85546875" customWidth="1"/>
    <col min="7428" max="7428" width="11.140625" customWidth="1"/>
    <col min="7681" max="7681" width="25.5703125" customWidth="1"/>
    <col min="7682" max="7682" width="32.7109375" customWidth="1"/>
    <col min="7683" max="7683" width="15.85546875" customWidth="1"/>
    <col min="7684" max="7684" width="11.140625" customWidth="1"/>
    <col min="7937" max="7937" width="25.5703125" customWidth="1"/>
    <col min="7938" max="7938" width="32.7109375" customWidth="1"/>
    <col min="7939" max="7939" width="15.85546875" customWidth="1"/>
    <col min="7940" max="7940" width="11.140625" customWidth="1"/>
    <col min="8193" max="8193" width="25.5703125" customWidth="1"/>
    <col min="8194" max="8194" width="32.7109375" customWidth="1"/>
    <col min="8195" max="8195" width="15.85546875" customWidth="1"/>
    <col min="8196" max="8196" width="11.140625" customWidth="1"/>
    <col min="8449" max="8449" width="25.5703125" customWidth="1"/>
    <col min="8450" max="8450" width="32.7109375" customWidth="1"/>
    <col min="8451" max="8451" width="15.85546875" customWidth="1"/>
    <col min="8452" max="8452" width="11.140625" customWidth="1"/>
    <col min="8705" max="8705" width="25.5703125" customWidth="1"/>
    <col min="8706" max="8706" width="32.7109375" customWidth="1"/>
    <col min="8707" max="8707" width="15.85546875" customWidth="1"/>
    <col min="8708" max="8708" width="11.140625" customWidth="1"/>
    <col min="8961" max="8961" width="25.5703125" customWidth="1"/>
    <col min="8962" max="8962" width="32.7109375" customWidth="1"/>
    <col min="8963" max="8963" width="15.85546875" customWidth="1"/>
    <col min="8964" max="8964" width="11.140625" customWidth="1"/>
    <col min="9217" max="9217" width="25.5703125" customWidth="1"/>
    <col min="9218" max="9218" width="32.7109375" customWidth="1"/>
    <col min="9219" max="9219" width="15.85546875" customWidth="1"/>
    <col min="9220" max="9220" width="11.140625" customWidth="1"/>
    <col min="9473" max="9473" width="25.5703125" customWidth="1"/>
    <col min="9474" max="9474" width="32.7109375" customWidth="1"/>
    <col min="9475" max="9475" width="15.85546875" customWidth="1"/>
    <col min="9476" max="9476" width="11.140625" customWidth="1"/>
    <col min="9729" max="9729" width="25.5703125" customWidth="1"/>
    <col min="9730" max="9730" width="32.7109375" customWidth="1"/>
    <col min="9731" max="9731" width="15.85546875" customWidth="1"/>
    <col min="9732" max="9732" width="11.140625" customWidth="1"/>
    <col min="9985" max="9985" width="25.5703125" customWidth="1"/>
    <col min="9986" max="9986" width="32.7109375" customWidth="1"/>
    <col min="9987" max="9987" width="15.85546875" customWidth="1"/>
    <col min="9988" max="9988" width="11.140625" customWidth="1"/>
    <col min="10241" max="10241" width="25.5703125" customWidth="1"/>
    <col min="10242" max="10242" width="32.7109375" customWidth="1"/>
    <col min="10243" max="10243" width="15.85546875" customWidth="1"/>
    <col min="10244" max="10244" width="11.140625" customWidth="1"/>
    <col min="10497" max="10497" width="25.5703125" customWidth="1"/>
    <col min="10498" max="10498" width="32.7109375" customWidth="1"/>
    <col min="10499" max="10499" width="15.85546875" customWidth="1"/>
    <col min="10500" max="10500" width="11.140625" customWidth="1"/>
    <col min="10753" max="10753" width="25.5703125" customWidth="1"/>
    <col min="10754" max="10754" width="32.7109375" customWidth="1"/>
    <col min="10755" max="10755" width="15.85546875" customWidth="1"/>
    <col min="10756" max="10756" width="11.140625" customWidth="1"/>
    <col min="11009" max="11009" width="25.5703125" customWidth="1"/>
    <col min="11010" max="11010" width="32.7109375" customWidth="1"/>
    <col min="11011" max="11011" width="15.85546875" customWidth="1"/>
    <col min="11012" max="11012" width="11.140625" customWidth="1"/>
    <col min="11265" max="11265" width="25.5703125" customWidth="1"/>
    <col min="11266" max="11266" width="32.7109375" customWidth="1"/>
    <col min="11267" max="11267" width="15.85546875" customWidth="1"/>
    <col min="11268" max="11268" width="11.140625" customWidth="1"/>
    <col min="11521" max="11521" width="25.5703125" customWidth="1"/>
    <col min="11522" max="11522" width="32.7109375" customWidth="1"/>
    <col min="11523" max="11523" width="15.85546875" customWidth="1"/>
    <col min="11524" max="11524" width="11.140625" customWidth="1"/>
    <col min="11777" max="11777" width="25.5703125" customWidth="1"/>
    <col min="11778" max="11778" width="32.7109375" customWidth="1"/>
    <col min="11779" max="11779" width="15.85546875" customWidth="1"/>
    <col min="11780" max="11780" width="11.140625" customWidth="1"/>
    <col min="12033" max="12033" width="25.5703125" customWidth="1"/>
    <col min="12034" max="12034" width="32.7109375" customWidth="1"/>
    <col min="12035" max="12035" width="15.85546875" customWidth="1"/>
    <col min="12036" max="12036" width="11.140625" customWidth="1"/>
    <col min="12289" max="12289" width="25.5703125" customWidth="1"/>
    <col min="12290" max="12290" width="32.7109375" customWidth="1"/>
    <col min="12291" max="12291" width="15.85546875" customWidth="1"/>
    <col min="12292" max="12292" width="11.140625" customWidth="1"/>
    <col min="12545" max="12545" width="25.5703125" customWidth="1"/>
    <col min="12546" max="12546" width="32.7109375" customWidth="1"/>
    <col min="12547" max="12547" width="15.85546875" customWidth="1"/>
    <col min="12548" max="12548" width="11.140625" customWidth="1"/>
    <col min="12801" max="12801" width="25.5703125" customWidth="1"/>
    <col min="12802" max="12802" width="32.7109375" customWidth="1"/>
    <col min="12803" max="12803" width="15.85546875" customWidth="1"/>
    <col min="12804" max="12804" width="11.140625" customWidth="1"/>
    <col min="13057" max="13057" width="25.5703125" customWidth="1"/>
    <col min="13058" max="13058" width="32.7109375" customWidth="1"/>
    <col min="13059" max="13059" width="15.85546875" customWidth="1"/>
    <col min="13060" max="13060" width="11.140625" customWidth="1"/>
    <col min="13313" max="13313" width="25.5703125" customWidth="1"/>
    <col min="13314" max="13314" width="32.7109375" customWidth="1"/>
    <col min="13315" max="13315" width="15.85546875" customWidth="1"/>
    <col min="13316" max="13316" width="11.140625" customWidth="1"/>
    <col min="13569" max="13569" width="25.5703125" customWidth="1"/>
    <col min="13570" max="13570" width="32.7109375" customWidth="1"/>
    <col min="13571" max="13571" width="15.85546875" customWidth="1"/>
    <col min="13572" max="13572" width="11.140625" customWidth="1"/>
    <col min="13825" max="13825" width="25.5703125" customWidth="1"/>
    <col min="13826" max="13826" width="32.7109375" customWidth="1"/>
    <col min="13827" max="13827" width="15.85546875" customWidth="1"/>
    <col min="13828" max="13828" width="11.140625" customWidth="1"/>
    <col min="14081" max="14081" width="25.5703125" customWidth="1"/>
    <col min="14082" max="14082" width="32.7109375" customWidth="1"/>
    <col min="14083" max="14083" width="15.85546875" customWidth="1"/>
    <col min="14084" max="14084" width="11.140625" customWidth="1"/>
    <col min="14337" max="14337" width="25.5703125" customWidth="1"/>
    <col min="14338" max="14338" width="32.7109375" customWidth="1"/>
    <col min="14339" max="14339" width="15.85546875" customWidth="1"/>
    <col min="14340" max="14340" width="11.140625" customWidth="1"/>
    <col min="14593" max="14593" width="25.5703125" customWidth="1"/>
    <col min="14594" max="14594" width="32.7109375" customWidth="1"/>
    <col min="14595" max="14595" width="15.85546875" customWidth="1"/>
    <col min="14596" max="14596" width="11.140625" customWidth="1"/>
    <col min="14849" max="14849" width="25.5703125" customWidth="1"/>
    <col min="14850" max="14850" width="32.7109375" customWidth="1"/>
    <col min="14851" max="14851" width="15.85546875" customWidth="1"/>
    <col min="14852" max="14852" width="11.140625" customWidth="1"/>
    <col min="15105" max="15105" width="25.5703125" customWidth="1"/>
    <col min="15106" max="15106" width="32.7109375" customWidth="1"/>
    <col min="15107" max="15107" width="15.85546875" customWidth="1"/>
    <col min="15108" max="15108" width="11.140625" customWidth="1"/>
    <col min="15361" max="15361" width="25.5703125" customWidth="1"/>
    <col min="15362" max="15362" width="32.7109375" customWidth="1"/>
    <col min="15363" max="15363" width="15.85546875" customWidth="1"/>
    <col min="15364" max="15364" width="11.140625" customWidth="1"/>
    <col min="15617" max="15617" width="25.5703125" customWidth="1"/>
    <col min="15618" max="15618" width="32.7109375" customWidth="1"/>
    <col min="15619" max="15619" width="15.85546875" customWidth="1"/>
    <col min="15620" max="15620" width="11.140625" customWidth="1"/>
    <col min="15873" max="15873" width="25.5703125" customWidth="1"/>
    <col min="15874" max="15874" width="32.7109375" customWidth="1"/>
    <col min="15875" max="15875" width="15.85546875" customWidth="1"/>
    <col min="15876" max="15876" width="11.140625" customWidth="1"/>
    <col min="16129" max="16129" width="25.5703125" customWidth="1"/>
    <col min="16130" max="16130" width="32.7109375" customWidth="1"/>
    <col min="16131" max="16131" width="15.85546875" customWidth="1"/>
    <col min="16132" max="16132" width="11.140625" customWidth="1"/>
  </cols>
  <sheetData>
    <row r="1" spans="1:4" x14ac:dyDescent="0.25">
      <c r="B1" s="140"/>
      <c r="C1" s="160" t="s">
        <v>231</v>
      </c>
      <c r="D1" s="160"/>
    </row>
    <row r="2" spans="1:4" x14ac:dyDescent="0.25">
      <c r="B2" s="140"/>
      <c r="C2" s="160" t="s">
        <v>1</v>
      </c>
      <c r="D2" s="160"/>
    </row>
    <row r="3" spans="1:4" x14ac:dyDescent="0.25">
      <c r="B3" s="160" t="s">
        <v>232</v>
      </c>
      <c r="C3" s="160"/>
      <c r="D3" s="160"/>
    </row>
    <row r="4" spans="1:4" x14ac:dyDescent="0.25">
      <c r="B4" s="140"/>
      <c r="C4" s="160" t="s">
        <v>295</v>
      </c>
      <c r="D4" s="160"/>
    </row>
    <row r="6" spans="1:4" x14ac:dyDescent="0.25">
      <c r="B6" s="162" t="s">
        <v>293</v>
      </c>
    </row>
    <row r="7" spans="1:4" ht="29.25" customHeight="1" x14ac:dyDescent="0.25">
      <c r="A7" s="161" t="s">
        <v>294</v>
      </c>
      <c r="B7" s="161"/>
      <c r="C7" s="161"/>
      <c r="D7" s="161"/>
    </row>
    <row r="10" spans="1:4" x14ac:dyDescent="0.25">
      <c r="D10" s="13" t="s">
        <v>166</v>
      </c>
    </row>
    <row r="11" spans="1:4" x14ac:dyDescent="0.25">
      <c r="A11" s="159" t="s">
        <v>233</v>
      </c>
      <c r="B11" s="159" t="s">
        <v>6</v>
      </c>
      <c r="C11" s="159" t="s">
        <v>234</v>
      </c>
      <c r="D11" s="159" t="s">
        <v>235</v>
      </c>
    </row>
    <row r="12" spans="1:4" x14ac:dyDescent="0.25">
      <c r="A12" s="159"/>
      <c r="B12" s="159"/>
      <c r="C12" s="159"/>
      <c r="D12" s="159"/>
    </row>
    <row r="13" spans="1:4" s="144" customFormat="1" ht="12.75" x14ac:dyDescent="0.2">
      <c r="A13" s="142"/>
      <c r="B13" s="143" t="s">
        <v>236</v>
      </c>
      <c r="C13" s="142">
        <f>C16+C17</f>
        <v>3.8699999999998909</v>
      </c>
      <c r="D13" s="142">
        <f>D18+D19</f>
        <v>-36.109999999999673</v>
      </c>
    </row>
    <row r="14" spans="1:4" s="147" customFormat="1" ht="38.25" x14ac:dyDescent="0.2">
      <c r="A14" s="145" t="s">
        <v>237</v>
      </c>
      <c r="B14" s="146" t="s">
        <v>238</v>
      </c>
      <c r="C14" s="145">
        <v>0</v>
      </c>
      <c r="D14" s="145">
        <f>D15+D16</f>
        <v>0</v>
      </c>
    </row>
    <row r="15" spans="1:4" ht="45" x14ac:dyDescent="0.25">
      <c r="A15" s="148" t="s">
        <v>239</v>
      </c>
      <c r="B15" s="149" t="s">
        <v>240</v>
      </c>
      <c r="C15" s="148"/>
      <c r="D15" s="148"/>
    </row>
    <row r="16" spans="1:4" ht="45" x14ac:dyDescent="0.25">
      <c r="A16" s="148" t="s">
        <v>241</v>
      </c>
      <c r="B16" s="149" t="s">
        <v>242</v>
      </c>
      <c r="C16" s="148">
        <v>0</v>
      </c>
      <c r="D16" s="148"/>
    </row>
    <row r="17" spans="1:4" s="147" customFormat="1" ht="12.75" x14ac:dyDescent="0.2">
      <c r="A17" s="145" t="s">
        <v>243</v>
      </c>
      <c r="B17" s="146" t="s">
        <v>244</v>
      </c>
      <c r="C17" s="145">
        <f>C18+C19</f>
        <v>3.8699999999998909</v>
      </c>
      <c r="D17" s="145">
        <v>0</v>
      </c>
    </row>
    <row r="18" spans="1:4" ht="30" x14ac:dyDescent="0.25">
      <c r="A18" s="148" t="s">
        <v>245</v>
      </c>
      <c r="B18" s="149" t="s">
        <v>246</v>
      </c>
      <c r="C18" s="148">
        <v>-2342.94</v>
      </c>
      <c r="D18" s="148">
        <v>-2347.1799999999998</v>
      </c>
    </row>
    <row r="19" spans="1:4" ht="30" x14ac:dyDescent="0.25">
      <c r="A19" s="148" t="s">
        <v>247</v>
      </c>
      <c r="B19" s="149" t="s">
        <v>248</v>
      </c>
      <c r="C19" s="150">
        <v>2346.81</v>
      </c>
      <c r="D19" s="148">
        <v>2311.0700000000002</v>
      </c>
    </row>
  </sheetData>
  <mergeCells count="9">
    <mergeCell ref="A11:A12"/>
    <mergeCell ref="B11:B12"/>
    <mergeCell ref="C11:C12"/>
    <mergeCell ref="D11:D12"/>
    <mergeCell ref="C1:D1"/>
    <mergeCell ref="C2:D2"/>
    <mergeCell ref="B3:D3"/>
    <mergeCell ref="C4:D4"/>
    <mergeCell ref="A7:D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2014-02-05T07:30:14Z</dcterms:modified>
</cp:coreProperties>
</file>